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395" windowHeight="774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I170" i="1"/>
  <c r="J170"/>
  <c r="K170"/>
  <c r="L170"/>
  <c r="M170"/>
  <c r="E170"/>
  <c r="F170"/>
  <c r="G170"/>
  <c r="H170"/>
  <c r="F55"/>
  <c r="F144"/>
  <c r="F179"/>
  <c r="F180"/>
  <c r="G144"/>
  <c r="G55"/>
  <c r="G176"/>
  <c r="G179"/>
  <c r="G180"/>
  <c r="H55"/>
  <c r="H57"/>
  <c r="H62"/>
  <c r="H63"/>
  <c r="H82"/>
  <c r="H83"/>
  <c r="H85"/>
  <c r="H86"/>
  <c r="H90"/>
  <c r="H91"/>
  <c r="H96"/>
  <c r="H97"/>
  <c r="H98"/>
  <c r="H99"/>
  <c r="H100"/>
  <c r="H101"/>
  <c r="H102"/>
  <c r="H103"/>
  <c r="H104"/>
  <c r="H105"/>
  <c r="H107"/>
  <c r="H109"/>
  <c r="H110"/>
  <c r="I111"/>
  <c r="H111"/>
  <c r="H112"/>
  <c r="H113"/>
  <c r="H117"/>
  <c r="H118"/>
  <c r="H119"/>
  <c r="H121"/>
  <c r="H122"/>
  <c r="H125"/>
  <c r="H126"/>
  <c r="H127"/>
  <c r="H128"/>
  <c r="I129"/>
  <c r="H129"/>
  <c r="H130"/>
  <c r="H131"/>
  <c r="H132"/>
  <c r="H133"/>
  <c r="H134"/>
  <c r="H143"/>
  <c r="H144"/>
  <c r="H179"/>
  <c r="H180"/>
  <c r="I55"/>
  <c r="I144"/>
  <c r="I179"/>
  <c r="I180"/>
  <c r="J55"/>
  <c r="J144"/>
  <c r="J176"/>
  <c r="J177"/>
  <c r="J178"/>
  <c r="J179"/>
  <c r="J180"/>
  <c r="K62"/>
  <c r="K63"/>
  <c r="K65"/>
  <c r="K66"/>
  <c r="K82"/>
  <c r="K83"/>
  <c r="K85"/>
  <c r="K86"/>
  <c r="K90"/>
  <c r="K91"/>
  <c r="K95"/>
  <c r="K96"/>
  <c r="K97"/>
  <c r="K98"/>
  <c r="K99"/>
  <c r="K100"/>
  <c r="K101"/>
  <c r="K102"/>
  <c r="K103"/>
  <c r="K104"/>
  <c r="K105"/>
  <c r="K106"/>
  <c r="K107"/>
  <c r="K109"/>
  <c r="K110"/>
  <c r="L111"/>
  <c r="K111"/>
  <c r="K112"/>
  <c r="K113"/>
  <c r="K116"/>
  <c r="K117"/>
  <c r="K118"/>
  <c r="K119"/>
  <c r="K120"/>
  <c r="K121"/>
  <c r="K122"/>
  <c r="K123"/>
  <c r="K125"/>
  <c r="K126"/>
  <c r="K127"/>
  <c r="K128"/>
  <c r="L129"/>
  <c r="K129"/>
  <c r="K130"/>
  <c r="K131"/>
  <c r="K132"/>
  <c r="K133"/>
  <c r="K134"/>
  <c r="K143"/>
  <c r="K144"/>
  <c r="K10"/>
  <c r="K11"/>
  <c r="K13"/>
  <c r="K14"/>
  <c r="K16"/>
  <c r="K17"/>
  <c r="K18"/>
  <c r="K19"/>
  <c r="K20"/>
  <c r="K21"/>
  <c r="K22"/>
  <c r="K23"/>
  <c r="K24"/>
  <c r="K25"/>
  <c r="K26"/>
  <c r="K27"/>
  <c r="K28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5"/>
  <c r="K179"/>
  <c r="K180"/>
  <c r="L55"/>
  <c r="L144"/>
  <c r="L179"/>
  <c r="L180"/>
  <c r="M144"/>
  <c r="M55"/>
  <c r="M175"/>
  <c r="M176"/>
  <c r="M177"/>
  <c r="M178"/>
  <c r="M179"/>
  <c r="M180"/>
  <c r="E66"/>
  <c r="E95"/>
  <c r="E96"/>
  <c r="E97"/>
  <c r="E98"/>
  <c r="E99"/>
  <c r="E100"/>
  <c r="E101"/>
  <c r="E102"/>
  <c r="E103"/>
  <c r="E104"/>
  <c r="E105"/>
  <c r="E107"/>
  <c r="E110"/>
  <c r="E116"/>
  <c r="E118"/>
  <c r="E119"/>
  <c r="E120"/>
  <c r="E121"/>
  <c r="E122"/>
  <c r="E123"/>
  <c r="E125"/>
  <c r="E126"/>
  <c r="E143"/>
  <c r="E144"/>
  <c r="E55"/>
  <c r="E179"/>
  <c r="E180"/>
  <c r="A180"/>
</calcChain>
</file>

<file path=xl/sharedStrings.xml><?xml version="1.0" encoding="utf-8"?>
<sst xmlns="http://schemas.openxmlformats.org/spreadsheetml/2006/main" count="678" uniqueCount="157">
  <si>
    <t>Утверждаю:</t>
  </si>
  <si>
    <t>№</t>
  </si>
  <si>
    <t>Адрес объекта</t>
  </si>
  <si>
    <t xml:space="preserve">Кол-во жилых помещений </t>
  </si>
  <si>
    <t>Площадь жилых помещений,кв.м.</t>
  </si>
  <si>
    <t>Кол-во проживающих,чел.</t>
  </si>
  <si>
    <t>Ведется/ произведено расселение</t>
  </si>
  <si>
    <t>город,поселок, деревня, село</t>
  </si>
  <si>
    <t>улица, переулок</t>
  </si>
  <si>
    <t>№           дома</t>
  </si>
  <si>
    <t>Всего</t>
  </si>
  <si>
    <t>Соц. найм</t>
  </si>
  <si>
    <t>В собственности</t>
  </si>
  <si>
    <t xml:space="preserve">Всего </t>
  </si>
  <si>
    <t>Соц.найм</t>
  </si>
  <si>
    <t>В  собственности</t>
  </si>
  <si>
    <t>исп.</t>
  </si>
  <si>
    <t>тел.</t>
  </si>
  <si>
    <t xml:space="preserve">Дата, номер документа о признании дома непригодным </t>
  </si>
  <si>
    <t xml:space="preserve">Процент износа </t>
  </si>
  <si>
    <t>Примечания</t>
  </si>
  <si>
    <t>ИТОГО</t>
  </si>
  <si>
    <t>МП</t>
  </si>
  <si>
    <t>год сноса (планируемый год сноса)</t>
  </si>
  <si>
    <t>Реестр жилых домов признанных непригодными для проживания муниципального жилищного фонда на территории Березовского района, по состоянию  на_01 января_2016г.</t>
  </si>
  <si>
    <t>городское поселение Березово</t>
  </si>
  <si>
    <t>пгт.Березово</t>
  </si>
  <si>
    <t>Дуркина</t>
  </si>
  <si>
    <t>24.10.2006 №1346-р</t>
  </si>
  <si>
    <t>Губкина</t>
  </si>
  <si>
    <t>18.07.2006 №915-р</t>
  </si>
  <si>
    <t>Астраханцева</t>
  </si>
  <si>
    <t>26,09,2006 №1205-р</t>
  </si>
  <si>
    <t>Кибардина</t>
  </si>
  <si>
    <t>Центральная</t>
  </si>
  <si>
    <t>28.08.2006 №1085-р</t>
  </si>
  <si>
    <t>Механическая</t>
  </si>
  <si>
    <t>2а</t>
  </si>
  <si>
    <t>Гагарина</t>
  </si>
  <si>
    <t>19.09.2006 №1205-р</t>
  </si>
  <si>
    <t>Собянина</t>
  </si>
  <si>
    <t>16.10.2006 №1309-р</t>
  </si>
  <si>
    <t>Горького</t>
  </si>
  <si>
    <t>Гидропорт</t>
  </si>
  <si>
    <t>Разведчиков</t>
  </si>
  <si>
    <t>20.10.2006 №1345-р</t>
  </si>
  <si>
    <t>Производственная</t>
  </si>
  <si>
    <t>Северная</t>
  </si>
  <si>
    <t>13/7</t>
  </si>
  <si>
    <t>Путилова</t>
  </si>
  <si>
    <t>64а</t>
  </si>
  <si>
    <t>Шнейдер</t>
  </si>
  <si>
    <t>22а</t>
  </si>
  <si>
    <t>06.12.2006 №1673-р</t>
  </si>
  <si>
    <t>Быстрицкого</t>
  </si>
  <si>
    <t>Аэропорт</t>
  </si>
  <si>
    <t>15.11.2006 №1468-р</t>
  </si>
  <si>
    <t>Газопромысловая</t>
  </si>
  <si>
    <t>14.12.2006 №1737-р</t>
  </si>
  <si>
    <t>14а</t>
  </si>
  <si>
    <t>Советская</t>
  </si>
  <si>
    <t>Совхозный</t>
  </si>
  <si>
    <t>14 В</t>
  </si>
  <si>
    <t>14.11.2013 № 415-р</t>
  </si>
  <si>
    <t xml:space="preserve">Совхозный </t>
  </si>
  <si>
    <t>14 Б</t>
  </si>
  <si>
    <t>11.12.2013 № 452-р</t>
  </si>
  <si>
    <t>итого:</t>
  </si>
  <si>
    <t>х</t>
  </si>
  <si>
    <t>городское поселение Игрим</t>
  </si>
  <si>
    <t>Игрим</t>
  </si>
  <si>
    <t xml:space="preserve">Водников </t>
  </si>
  <si>
    <t>расп.№1346-р 24.10.2006</t>
  </si>
  <si>
    <t>более 65%</t>
  </si>
  <si>
    <t>расп.№1309-р 16.10.2006</t>
  </si>
  <si>
    <t xml:space="preserve">Спортивная </t>
  </si>
  <si>
    <t>расп.№ 1205    26.09.2006</t>
  </si>
  <si>
    <t xml:space="preserve">Н.Кухаря </t>
  </si>
  <si>
    <t>расп. № 1205 26.09.2006</t>
  </si>
  <si>
    <t xml:space="preserve">Пушкина </t>
  </si>
  <si>
    <t>расп. №1309-р 16.10.2006</t>
  </si>
  <si>
    <t>6</t>
  </si>
  <si>
    <t>более 60%</t>
  </si>
  <si>
    <t>Кооперативная</t>
  </si>
  <si>
    <t>37А</t>
  </si>
  <si>
    <t>11</t>
  </si>
  <si>
    <t xml:space="preserve">Лесная </t>
  </si>
  <si>
    <t>расп. №1155-р 12.09.2006</t>
  </si>
  <si>
    <t>Мира</t>
  </si>
  <si>
    <t>Лесная</t>
  </si>
  <si>
    <t xml:space="preserve">Культурная </t>
  </si>
  <si>
    <t>расп. №1301-р 16.10.2006</t>
  </si>
  <si>
    <t>Культурная</t>
  </si>
  <si>
    <t>14</t>
  </si>
  <si>
    <t>расп. 1205-р    26.09.2006</t>
  </si>
  <si>
    <t xml:space="preserve">Кооперативная </t>
  </si>
  <si>
    <t>15</t>
  </si>
  <si>
    <t>Н.Кухаря</t>
  </si>
  <si>
    <t>12</t>
  </si>
  <si>
    <t>12б</t>
  </si>
  <si>
    <t>расп.№1301-р 16.10.2006</t>
  </si>
  <si>
    <t xml:space="preserve"> Промышленная </t>
  </si>
  <si>
    <t xml:space="preserve"> Спортивная </t>
  </si>
  <si>
    <t>расп. 1205   26.09.2006</t>
  </si>
  <si>
    <t xml:space="preserve">Дружбы </t>
  </si>
  <si>
    <t>7</t>
  </si>
  <si>
    <t>42А</t>
  </si>
  <si>
    <t>45А</t>
  </si>
  <si>
    <t>16</t>
  </si>
  <si>
    <t>47А</t>
  </si>
  <si>
    <t>10</t>
  </si>
  <si>
    <t>расп. №157 от 04.06.2014</t>
  </si>
  <si>
    <t>Строителей</t>
  </si>
  <si>
    <t>12/9</t>
  </si>
  <si>
    <t>24/17</t>
  </si>
  <si>
    <t>Энтузиастов</t>
  </si>
  <si>
    <t>16В</t>
  </si>
  <si>
    <t>Сухарева</t>
  </si>
  <si>
    <t>Ленина</t>
  </si>
  <si>
    <t>4А</t>
  </si>
  <si>
    <t>Школьный</t>
  </si>
  <si>
    <t>Ванзетур</t>
  </si>
  <si>
    <t xml:space="preserve">Центральная </t>
  </si>
  <si>
    <t>ванзетур</t>
  </si>
  <si>
    <t>Анеева</t>
  </si>
  <si>
    <t>Югорская</t>
  </si>
  <si>
    <t>сельское поселение Саранпауль</t>
  </si>
  <si>
    <t>с.Саранпауль</t>
  </si>
  <si>
    <t>ул.Собянина</t>
  </si>
  <si>
    <t>Расп. № 1312-р от 18.10.2006 г.</t>
  </si>
  <si>
    <t>ул.Отдаленная</t>
  </si>
  <si>
    <t>ул.Лесная</t>
  </si>
  <si>
    <t>ул.Кооперации</t>
  </si>
  <si>
    <t>ул.Советская</t>
  </si>
  <si>
    <t>ул. Советская</t>
  </si>
  <si>
    <t>ул. Ятринская</t>
  </si>
  <si>
    <t>Расп. № 1408-р от 02.11.2006 г.</t>
  </si>
  <si>
    <t>ул. Елены Артеевой</t>
  </si>
  <si>
    <t>Расп. № 1192-р от 21.09.2006 г.</t>
  </si>
  <si>
    <t>ул. Геологическая</t>
  </si>
  <si>
    <t>ул. Победы</t>
  </si>
  <si>
    <t>Расп. № 18-р от 20.02.2012 г.</t>
  </si>
  <si>
    <t>сельское поселение Хулимсунт</t>
  </si>
  <si>
    <t>Хулимсунт</t>
  </si>
  <si>
    <t>микрорайон № 3</t>
  </si>
  <si>
    <t>Заключение № 1 от 20.10.2010 г.</t>
  </si>
  <si>
    <t>микрорайон № 2</t>
  </si>
  <si>
    <t>Заключение №4 от 31.12.2013 г.</t>
  </si>
  <si>
    <t xml:space="preserve">Заключение № 1 от 31.12.2013 г. </t>
  </si>
  <si>
    <t>Заключение № 2 от 31.12.2013г.</t>
  </si>
  <si>
    <t>Няксимволь</t>
  </si>
  <si>
    <t>Распоряжение № 1301 от 16.01.2006г.</t>
  </si>
  <si>
    <t>Геологов</t>
  </si>
  <si>
    <t>Таежная</t>
  </si>
  <si>
    <t>Брагина Е.В.</t>
  </si>
  <si>
    <t>2-14-82</t>
  </si>
  <si>
    <t>И.о.  главы администрации района, первый заместитель главы администрации района                       _________________    И.Ю. Челохсаев                                 "___"________________2016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</si>
</sst>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justify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justify" wrapText="1"/>
    </xf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83"/>
  <sheetViews>
    <sheetView tabSelected="1" workbookViewId="0">
      <selection activeCell="J5" sqref="J5"/>
    </sheetView>
  </sheetViews>
  <sheetFormatPr defaultRowHeight="15"/>
  <cols>
    <col min="1" max="1" width="6.28515625" customWidth="1"/>
    <col min="2" max="2" width="13.7109375" customWidth="1"/>
    <col min="3" max="3" width="17.140625" customWidth="1"/>
    <col min="4" max="4" width="7.28515625" customWidth="1"/>
    <col min="5" max="5" width="10.42578125" customWidth="1"/>
    <col min="6" max="6" width="9" customWidth="1"/>
    <col min="7" max="7" width="10.5703125" customWidth="1"/>
    <col min="8" max="8" width="12.7109375" customWidth="1"/>
    <col min="9" max="9" width="10.5703125" customWidth="1"/>
    <col min="10" max="10" width="11.5703125" customWidth="1"/>
    <col min="11" max="12" width="9.85546875" customWidth="1"/>
    <col min="13" max="13" width="10.5703125" customWidth="1"/>
    <col min="14" max="14" width="27.5703125" customWidth="1"/>
    <col min="15" max="15" width="8.85546875" customWidth="1"/>
    <col min="16" max="16" width="14.28515625" customWidth="1"/>
    <col min="17" max="17" width="13.140625" customWidth="1"/>
    <col min="18" max="18" width="12.85546875" customWidth="1"/>
  </cols>
  <sheetData>
    <row r="2" spans="1: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5"/>
      <c r="P2" s="1"/>
      <c r="Q2" s="65" t="s">
        <v>0</v>
      </c>
      <c r="R2" s="65"/>
    </row>
    <row r="3" spans="1:18" ht="6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64" t="s">
        <v>156</v>
      </c>
      <c r="P3" s="64"/>
      <c r="Q3" s="64"/>
      <c r="R3" s="64"/>
    </row>
    <row r="4" spans="1:18" ht="35.25" customHeight="1">
      <c r="A4" s="1"/>
      <c r="B4" s="1"/>
      <c r="C4" s="66" t="s">
        <v>24</v>
      </c>
      <c r="D4" s="66"/>
      <c r="E4" s="66"/>
      <c r="F4" s="66"/>
      <c r="G4" s="66"/>
      <c r="H4" s="66"/>
      <c r="I4" s="66"/>
      <c r="J4" s="66"/>
      <c r="K4" s="66"/>
      <c r="L4" s="66"/>
      <c r="M4" s="2"/>
      <c r="N4" s="2"/>
      <c r="O4" s="2"/>
      <c r="P4" s="2"/>
      <c r="Q4" s="5" t="s">
        <v>22</v>
      </c>
      <c r="R4" s="1"/>
    </row>
    <row r="5" spans="1:18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0.25" customHeight="1">
      <c r="A6" s="67" t="s">
        <v>1</v>
      </c>
      <c r="B6" s="69" t="s">
        <v>2</v>
      </c>
      <c r="C6" s="71"/>
      <c r="D6" s="67" t="s">
        <v>9</v>
      </c>
      <c r="E6" s="69" t="s">
        <v>3</v>
      </c>
      <c r="F6" s="70"/>
      <c r="G6" s="71"/>
      <c r="H6" s="69" t="s">
        <v>4</v>
      </c>
      <c r="I6" s="70"/>
      <c r="J6" s="71"/>
      <c r="K6" s="69" t="s">
        <v>5</v>
      </c>
      <c r="L6" s="70"/>
      <c r="M6" s="71"/>
      <c r="N6" s="67" t="s">
        <v>18</v>
      </c>
      <c r="O6" s="67" t="s">
        <v>19</v>
      </c>
      <c r="P6" s="67" t="s">
        <v>6</v>
      </c>
      <c r="Q6" s="67" t="s">
        <v>23</v>
      </c>
      <c r="R6" s="67" t="s">
        <v>20</v>
      </c>
    </row>
    <row r="7" spans="1:18" ht="45.75" customHeight="1">
      <c r="A7" s="68"/>
      <c r="B7" s="63" t="s">
        <v>7</v>
      </c>
      <c r="C7" s="63" t="s">
        <v>8</v>
      </c>
      <c r="D7" s="68"/>
      <c r="E7" s="63" t="s">
        <v>10</v>
      </c>
      <c r="F7" s="63" t="s">
        <v>11</v>
      </c>
      <c r="G7" s="63" t="s">
        <v>12</v>
      </c>
      <c r="H7" s="63" t="s">
        <v>13</v>
      </c>
      <c r="I7" s="63" t="s">
        <v>14</v>
      </c>
      <c r="J7" s="63" t="s">
        <v>15</v>
      </c>
      <c r="K7" s="63" t="s">
        <v>10</v>
      </c>
      <c r="L7" s="63" t="s">
        <v>14</v>
      </c>
      <c r="M7" s="63" t="s">
        <v>12</v>
      </c>
      <c r="N7" s="68"/>
      <c r="O7" s="68"/>
      <c r="P7" s="68"/>
      <c r="Q7" s="68"/>
      <c r="R7" s="68"/>
    </row>
    <row r="8" spans="1:18">
      <c r="A8" s="63">
        <v>1</v>
      </c>
      <c r="B8" s="63">
        <v>2</v>
      </c>
      <c r="C8" s="63">
        <v>3</v>
      </c>
      <c r="D8" s="63">
        <v>4</v>
      </c>
      <c r="E8" s="63">
        <v>5</v>
      </c>
      <c r="F8" s="63">
        <v>6</v>
      </c>
      <c r="G8" s="63">
        <v>7</v>
      </c>
      <c r="H8" s="63">
        <v>8</v>
      </c>
      <c r="I8" s="63">
        <v>9</v>
      </c>
      <c r="J8" s="63">
        <v>10</v>
      </c>
      <c r="K8" s="63">
        <v>11</v>
      </c>
      <c r="L8" s="63">
        <v>12</v>
      </c>
      <c r="M8" s="63">
        <v>13</v>
      </c>
      <c r="N8" s="63">
        <v>14</v>
      </c>
      <c r="O8" s="63">
        <v>15</v>
      </c>
      <c r="P8" s="63">
        <v>16</v>
      </c>
      <c r="Q8" s="63">
        <v>17</v>
      </c>
      <c r="R8" s="63">
        <v>18</v>
      </c>
    </row>
    <row r="9" spans="1:18">
      <c r="A9" s="72" t="s">
        <v>25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4"/>
    </row>
    <row r="10" spans="1:18">
      <c r="A10" s="7">
        <v>1</v>
      </c>
      <c r="B10" s="7" t="s">
        <v>26</v>
      </c>
      <c r="C10" s="8" t="s">
        <v>33</v>
      </c>
      <c r="D10" s="8">
        <v>16</v>
      </c>
      <c r="E10" s="8">
        <v>2</v>
      </c>
      <c r="F10" s="8">
        <v>1</v>
      </c>
      <c r="G10" s="8">
        <v>1</v>
      </c>
      <c r="H10" s="7">
        <v>78.7</v>
      </c>
      <c r="I10" s="8">
        <v>33.4</v>
      </c>
      <c r="J10" s="8">
        <v>45.3</v>
      </c>
      <c r="K10" s="10">
        <f>L10+M10</f>
        <v>4</v>
      </c>
      <c r="L10" s="8">
        <v>1</v>
      </c>
      <c r="M10" s="8">
        <v>3</v>
      </c>
      <c r="N10" s="9" t="s">
        <v>30</v>
      </c>
      <c r="O10" s="4">
        <v>73</v>
      </c>
      <c r="P10" s="4"/>
      <c r="Q10" s="4">
        <v>2022</v>
      </c>
      <c r="R10" s="4"/>
    </row>
    <row r="11" spans="1:18">
      <c r="A11" s="4">
        <v>2</v>
      </c>
      <c r="B11" s="7" t="s">
        <v>26</v>
      </c>
      <c r="C11" s="8" t="s">
        <v>29</v>
      </c>
      <c r="D11" s="8">
        <v>25</v>
      </c>
      <c r="E11" s="8">
        <v>8</v>
      </c>
      <c r="F11" s="8">
        <v>7</v>
      </c>
      <c r="G11" s="8">
        <v>1</v>
      </c>
      <c r="H11" s="7">
        <v>328.1</v>
      </c>
      <c r="I11" s="8">
        <v>303.10000000000002</v>
      </c>
      <c r="J11" s="8">
        <v>25</v>
      </c>
      <c r="K11" s="10">
        <f>L11+M11</f>
        <v>15</v>
      </c>
      <c r="L11" s="8">
        <v>13</v>
      </c>
      <c r="M11" s="8">
        <v>2</v>
      </c>
      <c r="N11" s="9" t="s">
        <v>30</v>
      </c>
      <c r="O11" s="4">
        <v>73</v>
      </c>
      <c r="P11" s="4"/>
      <c r="Q11" s="4">
        <v>2022</v>
      </c>
      <c r="R11" s="4"/>
    </row>
    <row r="12" spans="1:18">
      <c r="A12" s="4">
        <v>3</v>
      </c>
      <c r="B12" s="7" t="s">
        <v>26</v>
      </c>
      <c r="C12" s="8" t="s">
        <v>31</v>
      </c>
      <c r="D12" s="8">
        <v>27</v>
      </c>
      <c r="E12" s="8">
        <v>5</v>
      </c>
      <c r="F12" s="8">
        <v>5</v>
      </c>
      <c r="G12" s="8">
        <v>0</v>
      </c>
      <c r="H12" s="7">
        <v>248.3</v>
      </c>
      <c r="I12" s="8">
        <v>248.3</v>
      </c>
      <c r="J12" s="8">
        <v>0</v>
      </c>
      <c r="K12" s="11">
        <v>10</v>
      </c>
      <c r="L12" s="11">
        <v>10</v>
      </c>
      <c r="M12" s="11">
        <v>0</v>
      </c>
      <c r="N12" s="13" t="s">
        <v>32</v>
      </c>
      <c r="O12" s="4">
        <v>71</v>
      </c>
      <c r="P12" s="4"/>
      <c r="Q12" s="4">
        <v>2022</v>
      </c>
      <c r="R12" s="4"/>
    </row>
    <row r="13" spans="1:18">
      <c r="A13" s="4">
        <v>4</v>
      </c>
      <c r="B13" s="7" t="s">
        <v>26</v>
      </c>
      <c r="C13" s="8" t="s">
        <v>38</v>
      </c>
      <c r="D13" s="8">
        <v>10</v>
      </c>
      <c r="E13" s="8">
        <v>2</v>
      </c>
      <c r="F13" s="8">
        <v>2</v>
      </c>
      <c r="G13" s="8">
        <v>0</v>
      </c>
      <c r="H13" s="7">
        <v>85</v>
      </c>
      <c r="I13" s="8">
        <v>85</v>
      </c>
      <c r="J13" s="8">
        <v>0</v>
      </c>
      <c r="K13" s="10">
        <f>L13+M13</f>
        <v>6</v>
      </c>
      <c r="L13" s="8">
        <v>6</v>
      </c>
      <c r="M13" s="8">
        <v>0</v>
      </c>
      <c r="N13" s="9" t="s">
        <v>39</v>
      </c>
      <c r="O13" s="4">
        <v>69</v>
      </c>
      <c r="P13" s="4"/>
      <c r="Q13" s="4">
        <v>2022</v>
      </c>
      <c r="R13" s="4"/>
    </row>
    <row r="14" spans="1:18">
      <c r="A14" s="4">
        <v>5</v>
      </c>
      <c r="B14" s="7" t="s">
        <v>26</v>
      </c>
      <c r="C14" s="8" t="s">
        <v>40</v>
      </c>
      <c r="D14" s="8">
        <v>53</v>
      </c>
      <c r="E14" s="8">
        <v>1</v>
      </c>
      <c r="F14" s="8">
        <v>1</v>
      </c>
      <c r="G14" s="8">
        <v>0</v>
      </c>
      <c r="H14" s="7">
        <v>66.2</v>
      </c>
      <c r="I14" s="8">
        <v>66.2</v>
      </c>
      <c r="J14" s="8">
        <v>0</v>
      </c>
      <c r="K14" s="10">
        <f>L14+M14</f>
        <v>2</v>
      </c>
      <c r="L14" s="8">
        <v>2</v>
      </c>
      <c r="M14" s="8">
        <v>0</v>
      </c>
      <c r="N14" s="9" t="s">
        <v>39</v>
      </c>
      <c r="O14" s="4">
        <v>69</v>
      </c>
      <c r="P14" s="4"/>
      <c r="Q14" s="4">
        <v>2023</v>
      </c>
      <c r="R14" s="4"/>
    </row>
    <row r="15" spans="1:18">
      <c r="A15" s="4">
        <v>6</v>
      </c>
      <c r="B15" s="7" t="s">
        <v>26</v>
      </c>
      <c r="C15" s="11" t="s">
        <v>34</v>
      </c>
      <c r="D15" s="4">
        <v>5</v>
      </c>
      <c r="E15" s="4">
        <v>1</v>
      </c>
      <c r="F15" s="4">
        <v>1</v>
      </c>
      <c r="G15" s="4">
        <v>0</v>
      </c>
      <c r="H15" s="4">
        <v>21</v>
      </c>
      <c r="I15" s="4">
        <v>21</v>
      </c>
      <c r="J15" s="4">
        <v>0</v>
      </c>
      <c r="K15" s="4">
        <v>4</v>
      </c>
      <c r="L15" s="4">
        <v>4</v>
      </c>
      <c r="M15" s="4">
        <v>0</v>
      </c>
      <c r="N15" s="60" t="s">
        <v>35</v>
      </c>
      <c r="O15" s="4">
        <v>69</v>
      </c>
      <c r="P15" s="4"/>
      <c r="Q15" s="4">
        <v>2023</v>
      </c>
      <c r="R15" s="4"/>
    </row>
    <row r="16" spans="1:18">
      <c r="A16" s="4">
        <v>7</v>
      </c>
      <c r="B16" s="7" t="s">
        <v>26</v>
      </c>
      <c r="C16" s="11" t="s">
        <v>34</v>
      </c>
      <c r="D16" s="8">
        <v>9</v>
      </c>
      <c r="E16" s="8">
        <v>4</v>
      </c>
      <c r="F16" s="8">
        <v>1</v>
      </c>
      <c r="G16" s="8">
        <v>3</v>
      </c>
      <c r="H16" s="7">
        <v>152</v>
      </c>
      <c r="I16" s="8">
        <v>38</v>
      </c>
      <c r="J16" s="8">
        <v>114</v>
      </c>
      <c r="K16" s="10">
        <f t="shared" ref="K16:K28" si="0">L16+M16</f>
        <v>5</v>
      </c>
      <c r="L16" s="8">
        <v>1</v>
      </c>
      <c r="M16" s="8">
        <v>4</v>
      </c>
      <c r="N16" s="9" t="s">
        <v>35</v>
      </c>
      <c r="O16" s="4">
        <v>68</v>
      </c>
      <c r="P16" s="4"/>
      <c r="Q16" s="4">
        <v>2023</v>
      </c>
      <c r="R16" s="4"/>
    </row>
    <row r="17" spans="1:18">
      <c r="A17" s="4">
        <v>8</v>
      </c>
      <c r="B17" s="7" t="s">
        <v>26</v>
      </c>
      <c r="C17" s="8" t="s">
        <v>34</v>
      </c>
      <c r="D17" s="8">
        <v>15</v>
      </c>
      <c r="E17" s="8">
        <v>4</v>
      </c>
      <c r="F17" s="8">
        <v>2</v>
      </c>
      <c r="G17" s="8">
        <v>2</v>
      </c>
      <c r="H17" s="7">
        <v>154.80000000000001</v>
      </c>
      <c r="I17" s="8">
        <v>77.400000000000006</v>
      </c>
      <c r="J17" s="8">
        <v>77.400000000000006</v>
      </c>
      <c r="K17" s="10">
        <f t="shared" si="0"/>
        <v>8</v>
      </c>
      <c r="L17" s="8">
        <v>3</v>
      </c>
      <c r="M17" s="8">
        <v>5</v>
      </c>
      <c r="N17" s="9" t="s">
        <v>41</v>
      </c>
      <c r="O17" s="4">
        <v>68</v>
      </c>
      <c r="P17" s="4"/>
      <c r="Q17" s="4">
        <v>2023</v>
      </c>
      <c r="R17" s="4"/>
    </row>
    <row r="18" spans="1:18">
      <c r="A18" s="4">
        <v>9</v>
      </c>
      <c r="B18" s="7" t="s">
        <v>26</v>
      </c>
      <c r="C18" s="8" t="s">
        <v>47</v>
      </c>
      <c r="D18" s="14" t="s">
        <v>48</v>
      </c>
      <c r="E18" s="8">
        <v>25</v>
      </c>
      <c r="F18" s="8">
        <v>8</v>
      </c>
      <c r="G18" s="8">
        <v>17</v>
      </c>
      <c r="H18" s="7">
        <v>587.6</v>
      </c>
      <c r="I18" s="8">
        <v>150.80000000000001</v>
      </c>
      <c r="J18" s="8">
        <v>436.8</v>
      </c>
      <c r="K18" s="10">
        <f t="shared" si="0"/>
        <v>68</v>
      </c>
      <c r="L18" s="8">
        <v>24</v>
      </c>
      <c r="M18" s="8">
        <v>44</v>
      </c>
      <c r="N18" s="9" t="s">
        <v>45</v>
      </c>
      <c r="O18" s="4">
        <v>68</v>
      </c>
      <c r="P18" s="4"/>
      <c r="Q18" s="4">
        <v>2024</v>
      </c>
      <c r="R18" s="4"/>
    </row>
    <row r="19" spans="1:18">
      <c r="A19" s="7">
        <v>10</v>
      </c>
      <c r="B19" s="7" t="s">
        <v>26</v>
      </c>
      <c r="C19" s="8" t="s">
        <v>49</v>
      </c>
      <c r="D19" s="8">
        <v>61</v>
      </c>
      <c r="E19" s="8">
        <v>8</v>
      </c>
      <c r="F19" s="8">
        <v>2</v>
      </c>
      <c r="G19" s="8">
        <v>6</v>
      </c>
      <c r="H19" s="7">
        <v>323.8</v>
      </c>
      <c r="I19" s="8">
        <v>84</v>
      </c>
      <c r="J19" s="8">
        <v>239.8</v>
      </c>
      <c r="K19" s="10">
        <f t="shared" si="0"/>
        <v>18</v>
      </c>
      <c r="L19" s="8">
        <v>7</v>
      </c>
      <c r="M19" s="8">
        <v>11</v>
      </c>
      <c r="N19" s="9" t="s">
        <v>28</v>
      </c>
      <c r="O19" s="4">
        <v>66</v>
      </c>
      <c r="P19" s="4"/>
      <c r="Q19" s="4">
        <v>2024</v>
      </c>
      <c r="R19" s="4"/>
    </row>
    <row r="20" spans="1:18">
      <c r="A20" s="4">
        <v>11</v>
      </c>
      <c r="B20" s="7" t="s">
        <v>26</v>
      </c>
      <c r="C20" s="8" t="s">
        <v>49</v>
      </c>
      <c r="D20" s="8" t="s">
        <v>50</v>
      </c>
      <c r="E20" s="8">
        <v>7</v>
      </c>
      <c r="F20" s="8">
        <v>3</v>
      </c>
      <c r="G20" s="8">
        <v>4</v>
      </c>
      <c r="H20" s="7">
        <v>267.7</v>
      </c>
      <c r="I20" s="8">
        <v>165.82</v>
      </c>
      <c r="J20" s="8">
        <v>101.88</v>
      </c>
      <c r="K20" s="10">
        <f t="shared" si="0"/>
        <v>18</v>
      </c>
      <c r="L20" s="8">
        <v>10</v>
      </c>
      <c r="M20" s="8">
        <v>8</v>
      </c>
      <c r="N20" s="9" t="s">
        <v>28</v>
      </c>
      <c r="O20" s="4">
        <v>66</v>
      </c>
      <c r="P20" s="4"/>
      <c r="Q20" s="4">
        <v>2024</v>
      </c>
      <c r="R20" s="4"/>
    </row>
    <row r="21" spans="1:18">
      <c r="A21" s="4">
        <v>12</v>
      </c>
      <c r="B21" s="7" t="s">
        <v>26</v>
      </c>
      <c r="C21" s="8" t="s">
        <v>55</v>
      </c>
      <c r="D21" s="8">
        <v>3</v>
      </c>
      <c r="E21" s="8">
        <v>15</v>
      </c>
      <c r="F21" s="8">
        <v>9</v>
      </c>
      <c r="G21" s="8">
        <v>6</v>
      </c>
      <c r="H21" s="7">
        <v>423.08</v>
      </c>
      <c r="I21" s="8">
        <v>200.48</v>
      </c>
      <c r="J21" s="8">
        <v>222.6</v>
      </c>
      <c r="K21" s="10">
        <f t="shared" si="0"/>
        <v>48</v>
      </c>
      <c r="L21" s="8">
        <v>36</v>
      </c>
      <c r="M21" s="8">
        <v>12</v>
      </c>
      <c r="N21" s="9" t="s">
        <v>56</v>
      </c>
      <c r="O21" s="4">
        <v>66</v>
      </c>
      <c r="P21" s="4"/>
      <c r="Q21" s="4">
        <v>2024</v>
      </c>
      <c r="R21" s="4"/>
    </row>
    <row r="22" spans="1:18">
      <c r="A22" s="4">
        <v>13</v>
      </c>
      <c r="B22" s="7" t="s">
        <v>26</v>
      </c>
      <c r="C22" s="8" t="s">
        <v>55</v>
      </c>
      <c r="D22" s="8">
        <v>21</v>
      </c>
      <c r="E22" s="8">
        <v>4</v>
      </c>
      <c r="F22" s="8">
        <v>0</v>
      </c>
      <c r="G22" s="8">
        <v>4</v>
      </c>
      <c r="H22" s="7">
        <v>201.2</v>
      </c>
      <c r="I22" s="8">
        <v>0</v>
      </c>
      <c r="J22" s="8">
        <v>201.2</v>
      </c>
      <c r="K22" s="10">
        <f t="shared" si="0"/>
        <v>16</v>
      </c>
      <c r="L22" s="8">
        <v>0</v>
      </c>
      <c r="M22" s="8">
        <v>16</v>
      </c>
      <c r="N22" s="9" t="s">
        <v>58</v>
      </c>
      <c r="O22" s="4">
        <v>66</v>
      </c>
      <c r="P22" s="4"/>
      <c r="Q22" s="4">
        <v>2025</v>
      </c>
      <c r="R22" s="4"/>
    </row>
    <row r="23" spans="1:18">
      <c r="A23" s="4">
        <v>14</v>
      </c>
      <c r="B23" s="7" t="s">
        <v>26</v>
      </c>
      <c r="C23" s="8" t="s">
        <v>60</v>
      </c>
      <c r="D23" s="8">
        <v>2</v>
      </c>
      <c r="E23" s="8">
        <v>6</v>
      </c>
      <c r="F23" s="8">
        <v>2</v>
      </c>
      <c r="G23" s="8">
        <v>4</v>
      </c>
      <c r="H23" s="7">
        <v>259.89999999999998</v>
      </c>
      <c r="I23" s="8">
        <v>93</v>
      </c>
      <c r="J23" s="8">
        <v>166.9</v>
      </c>
      <c r="K23" s="10">
        <f t="shared" si="0"/>
        <v>16</v>
      </c>
      <c r="L23" s="8">
        <v>4</v>
      </c>
      <c r="M23" s="8">
        <v>12</v>
      </c>
      <c r="N23" s="9" t="s">
        <v>58</v>
      </c>
      <c r="O23" s="4">
        <v>66</v>
      </c>
      <c r="P23" s="4"/>
      <c r="Q23" s="4">
        <v>2025</v>
      </c>
      <c r="R23" s="4"/>
    </row>
    <row r="24" spans="1:18">
      <c r="A24" s="4">
        <v>15</v>
      </c>
      <c r="B24" s="7" t="s">
        <v>26</v>
      </c>
      <c r="C24" s="8" t="s">
        <v>55</v>
      </c>
      <c r="D24" s="8">
        <v>1</v>
      </c>
      <c r="E24" s="8">
        <v>7</v>
      </c>
      <c r="F24" s="8">
        <v>2</v>
      </c>
      <c r="G24" s="8">
        <v>5</v>
      </c>
      <c r="H24" s="7">
        <v>297.68</v>
      </c>
      <c r="I24" s="8">
        <v>86</v>
      </c>
      <c r="J24" s="8">
        <v>211.68</v>
      </c>
      <c r="K24" s="10">
        <f t="shared" si="0"/>
        <v>16</v>
      </c>
      <c r="L24" s="8">
        <v>7</v>
      </c>
      <c r="M24" s="8">
        <v>9</v>
      </c>
      <c r="N24" s="9" t="s">
        <v>35</v>
      </c>
      <c r="O24" s="4">
        <v>65</v>
      </c>
      <c r="P24" s="4"/>
      <c r="Q24" s="4">
        <v>2025</v>
      </c>
      <c r="R24" s="4"/>
    </row>
    <row r="25" spans="1:18">
      <c r="A25" s="4">
        <v>16</v>
      </c>
      <c r="B25" s="7" t="s">
        <v>26</v>
      </c>
      <c r="C25" s="8" t="s">
        <v>55</v>
      </c>
      <c r="D25" s="8">
        <v>2</v>
      </c>
      <c r="E25" s="8">
        <v>8</v>
      </c>
      <c r="F25" s="8">
        <v>4</v>
      </c>
      <c r="G25" s="8">
        <v>4</v>
      </c>
      <c r="H25" s="7">
        <v>352.9</v>
      </c>
      <c r="I25" s="8">
        <v>175.3</v>
      </c>
      <c r="J25" s="8">
        <v>177.6</v>
      </c>
      <c r="K25" s="10">
        <f t="shared" si="0"/>
        <v>20</v>
      </c>
      <c r="L25" s="8">
        <v>9</v>
      </c>
      <c r="M25" s="8">
        <v>11</v>
      </c>
      <c r="N25" s="9" t="s">
        <v>35</v>
      </c>
      <c r="O25" s="4">
        <v>65</v>
      </c>
      <c r="P25" s="4"/>
      <c r="Q25" s="4">
        <v>2025</v>
      </c>
      <c r="R25" s="4"/>
    </row>
    <row r="26" spans="1:18">
      <c r="A26" s="4">
        <v>17</v>
      </c>
      <c r="B26" s="7" t="s">
        <v>26</v>
      </c>
      <c r="C26" s="8" t="s">
        <v>31</v>
      </c>
      <c r="D26" s="8">
        <v>70</v>
      </c>
      <c r="E26" s="8">
        <v>12</v>
      </c>
      <c r="F26" s="8">
        <v>5</v>
      </c>
      <c r="G26" s="8">
        <v>7</v>
      </c>
      <c r="H26" s="7">
        <v>437.9</v>
      </c>
      <c r="I26" s="8">
        <v>228.6</v>
      </c>
      <c r="J26" s="8">
        <v>209.3</v>
      </c>
      <c r="K26" s="10">
        <f t="shared" si="0"/>
        <v>33</v>
      </c>
      <c r="L26" s="8">
        <v>14</v>
      </c>
      <c r="M26" s="8">
        <v>19</v>
      </c>
      <c r="N26" s="9" t="s">
        <v>41</v>
      </c>
      <c r="O26" s="4">
        <v>65</v>
      </c>
      <c r="P26" s="4"/>
      <c r="Q26" s="4">
        <v>2026</v>
      </c>
      <c r="R26" s="4"/>
    </row>
    <row r="27" spans="1:18">
      <c r="A27" s="4">
        <v>18</v>
      </c>
      <c r="B27" s="7" t="s">
        <v>26</v>
      </c>
      <c r="C27" s="8" t="s">
        <v>44</v>
      </c>
      <c r="D27" s="8">
        <v>15</v>
      </c>
      <c r="E27" s="8">
        <v>2</v>
      </c>
      <c r="F27" s="8">
        <v>1</v>
      </c>
      <c r="G27" s="8">
        <v>1</v>
      </c>
      <c r="H27" s="7">
        <v>98.2</v>
      </c>
      <c r="I27" s="8">
        <v>42.2</v>
      </c>
      <c r="J27" s="8">
        <v>56</v>
      </c>
      <c r="K27" s="10">
        <f t="shared" si="0"/>
        <v>4</v>
      </c>
      <c r="L27" s="8">
        <v>2</v>
      </c>
      <c r="M27" s="8">
        <v>2</v>
      </c>
      <c r="N27" s="9" t="s">
        <v>41</v>
      </c>
      <c r="O27" s="4">
        <v>65</v>
      </c>
      <c r="P27" s="4"/>
      <c r="Q27" s="4">
        <v>2026</v>
      </c>
      <c r="R27" s="4"/>
    </row>
    <row r="28" spans="1:18">
      <c r="A28" s="7">
        <v>19</v>
      </c>
      <c r="B28" s="7" t="s">
        <v>26</v>
      </c>
      <c r="C28" s="8" t="s">
        <v>44</v>
      </c>
      <c r="D28" s="8">
        <v>19</v>
      </c>
      <c r="E28" s="8">
        <v>3</v>
      </c>
      <c r="F28" s="8">
        <v>1</v>
      </c>
      <c r="G28" s="8">
        <v>2</v>
      </c>
      <c r="H28" s="7">
        <v>102.1</v>
      </c>
      <c r="I28" s="8">
        <v>43</v>
      </c>
      <c r="J28" s="8">
        <v>59.1</v>
      </c>
      <c r="K28" s="10">
        <f t="shared" si="0"/>
        <v>8</v>
      </c>
      <c r="L28" s="8">
        <v>3</v>
      </c>
      <c r="M28" s="8">
        <v>5</v>
      </c>
      <c r="N28" s="9" t="s">
        <v>41</v>
      </c>
      <c r="O28" s="4">
        <v>65</v>
      </c>
      <c r="P28" s="4"/>
      <c r="Q28" s="4">
        <v>2026</v>
      </c>
      <c r="R28" s="4"/>
    </row>
    <row r="29" spans="1:18">
      <c r="A29" s="4">
        <v>20</v>
      </c>
      <c r="B29" s="7" t="s">
        <v>26</v>
      </c>
      <c r="C29" s="8" t="s">
        <v>27</v>
      </c>
      <c r="D29" s="8">
        <v>44</v>
      </c>
      <c r="E29" s="8">
        <v>1</v>
      </c>
      <c r="F29" s="8">
        <v>1</v>
      </c>
      <c r="G29" s="8">
        <v>0</v>
      </c>
      <c r="H29" s="7">
        <v>40.1</v>
      </c>
      <c r="I29" s="8">
        <v>40.1</v>
      </c>
      <c r="J29" s="8">
        <v>0</v>
      </c>
      <c r="K29" s="7">
        <v>3</v>
      </c>
      <c r="L29" s="8">
        <v>3</v>
      </c>
      <c r="M29" s="8">
        <v>0</v>
      </c>
      <c r="N29" s="9" t="s">
        <v>28</v>
      </c>
      <c r="O29" s="7">
        <v>65</v>
      </c>
      <c r="P29" s="7"/>
      <c r="Q29" s="4">
        <v>2026</v>
      </c>
      <c r="R29" s="4"/>
    </row>
    <row r="30" spans="1:18">
      <c r="A30" s="4">
        <v>21</v>
      </c>
      <c r="B30" s="7" t="s">
        <v>26</v>
      </c>
      <c r="C30" s="8" t="s">
        <v>57</v>
      </c>
      <c r="D30" s="8" t="s">
        <v>59</v>
      </c>
      <c r="E30" s="8">
        <v>12</v>
      </c>
      <c r="F30" s="8">
        <v>2</v>
      </c>
      <c r="G30" s="8">
        <v>10</v>
      </c>
      <c r="H30" s="7">
        <v>514.34</v>
      </c>
      <c r="I30" s="8">
        <v>68.099999999999994</v>
      </c>
      <c r="J30" s="8">
        <v>446.24</v>
      </c>
      <c r="K30" s="10">
        <f t="shared" ref="K30:K49" si="1">L30+M30</f>
        <v>28</v>
      </c>
      <c r="L30" s="8">
        <v>4</v>
      </c>
      <c r="M30" s="8">
        <v>24</v>
      </c>
      <c r="N30" s="9" t="s">
        <v>58</v>
      </c>
      <c r="O30" s="7">
        <v>65</v>
      </c>
      <c r="P30" s="7"/>
      <c r="Q30" s="4">
        <v>2026</v>
      </c>
      <c r="R30" s="4"/>
    </row>
    <row r="31" spans="1:18">
      <c r="A31" s="4">
        <v>22</v>
      </c>
      <c r="B31" s="7" t="s">
        <v>26</v>
      </c>
      <c r="C31" s="8" t="s">
        <v>31</v>
      </c>
      <c r="D31" s="8">
        <v>63</v>
      </c>
      <c r="E31" s="8">
        <v>20</v>
      </c>
      <c r="F31" s="8">
        <v>3</v>
      </c>
      <c r="G31" s="8">
        <v>17</v>
      </c>
      <c r="H31" s="7">
        <v>925.4</v>
      </c>
      <c r="I31" s="8">
        <v>156.1</v>
      </c>
      <c r="J31" s="8">
        <v>769.3</v>
      </c>
      <c r="K31" s="10">
        <f t="shared" si="1"/>
        <v>40</v>
      </c>
      <c r="L31" s="8">
        <v>5</v>
      </c>
      <c r="M31" s="8">
        <v>35</v>
      </c>
      <c r="N31" s="9" t="s">
        <v>41</v>
      </c>
      <c r="O31" s="7">
        <v>63</v>
      </c>
      <c r="P31" s="7"/>
      <c r="Q31" s="4">
        <v>2026</v>
      </c>
      <c r="R31" s="4"/>
    </row>
    <row r="32" spans="1:18">
      <c r="A32" s="4">
        <v>23</v>
      </c>
      <c r="B32" s="7" t="s">
        <v>26</v>
      </c>
      <c r="C32" s="8" t="s">
        <v>43</v>
      </c>
      <c r="D32" s="8">
        <v>10</v>
      </c>
      <c r="E32" s="8">
        <v>4</v>
      </c>
      <c r="F32" s="8">
        <v>4</v>
      </c>
      <c r="G32" s="8">
        <v>0</v>
      </c>
      <c r="H32" s="7">
        <v>114.15</v>
      </c>
      <c r="I32" s="8">
        <v>114.15</v>
      </c>
      <c r="J32" s="8">
        <v>0</v>
      </c>
      <c r="K32" s="10">
        <f t="shared" si="1"/>
        <v>6</v>
      </c>
      <c r="L32" s="8">
        <v>6</v>
      </c>
      <c r="M32" s="8">
        <v>0</v>
      </c>
      <c r="N32" s="9" t="s">
        <v>45</v>
      </c>
      <c r="O32" s="7">
        <v>63</v>
      </c>
      <c r="P32" s="7"/>
      <c r="Q32" s="4">
        <v>2027</v>
      </c>
      <c r="R32" s="4"/>
    </row>
    <row r="33" spans="1:18">
      <c r="A33" s="4">
        <v>24</v>
      </c>
      <c r="B33" s="7" t="s">
        <v>26</v>
      </c>
      <c r="C33" s="8" t="s">
        <v>51</v>
      </c>
      <c r="D33" s="8">
        <v>46</v>
      </c>
      <c r="E33" s="8">
        <v>8</v>
      </c>
      <c r="F33" s="8">
        <v>2</v>
      </c>
      <c r="G33" s="8">
        <v>6</v>
      </c>
      <c r="H33" s="7">
        <v>480.82</v>
      </c>
      <c r="I33" s="8">
        <v>120.7</v>
      </c>
      <c r="J33" s="8">
        <v>359.5</v>
      </c>
      <c r="K33" s="10">
        <f t="shared" si="1"/>
        <v>22</v>
      </c>
      <c r="L33" s="8">
        <v>8</v>
      </c>
      <c r="M33" s="8">
        <v>14</v>
      </c>
      <c r="N33" s="9" t="s">
        <v>28</v>
      </c>
      <c r="O33" s="7">
        <v>63</v>
      </c>
      <c r="P33" s="7"/>
      <c r="Q33" s="4">
        <v>2027</v>
      </c>
      <c r="R33" s="4"/>
    </row>
    <row r="34" spans="1:18">
      <c r="A34" s="4">
        <v>25</v>
      </c>
      <c r="B34" s="7" t="s">
        <v>26</v>
      </c>
      <c r="C34" s="8" t="s">
        <v>46</v>
      </c>
      <c r="D34" s="8">
        <v>20</v>
      </c>
      <c r="E34" s="8">
        <v>2</v>
      </c>
      <c r="F34" s="8">
        <v>2</v>
      </c>
      <c r="G34" s="8">
        <v>0</v>
      </c>
      <c r="H34" s="7">
        <v>58.6</v>
      </c>
      <c r="I34" s="8">
        <v>58.6</v>
      </c>
      <c r="J34" s="8">
        <v>0</v>
      </c>
      <c r="K34" s="10">
        <f t="shared" si="1"/>
        <v>9</v>
      </c>
      <c r="L34" s="8">
        <v>9</v>
      </c>
      <c r="M34" s="8">
        <v>0</v>
      </c>
      <c r="N34" s="9" t="s">
        <v>45</v>
      </c>
      <c r="O34" s="7">
        <v>61</v>
      </c>
      <c r="P34" s="7"/>
      <c r="Q34" s="4">
        <v>2027</v>
      </c>
      <c r="R34" s="4"/>
    </row>
    <row r="35" spans="1:18">
      <c r="A35" s="4">
        <v>26</v>
      </c>
      <c r="B35" s="7" t="s">
        <v>26</v>
      </c>
      <c r="C35" s="8" t="s">
        <v>42</v>
      </c>
      <c r="D35" s="8">
        <v>3</v>
      </c>
      <c r="E35" s="8">
        <v>5</v>
      </c>
      <c r="F35" s="8">
        <v>1</v>
      </c>
      <c r="G35" s="8">
        <v>4</v>
      </c>
      <c r="H35" s="7">
        <v>248.8</v>
      </c>
      <c r="I35" s="8">
        <v>41.7</v>
      </c>
      <c r="J35" s="8">
        <v>207.1</v>
      </c>
      <c r="K35" s="10">
        <f t="shared" si="1"/>
        <v>5</v>
      </c>
      <c r="L35" s="8">
        <v>2</v>
      </c>
      <c r="M35" s="8">
        <v>3</v>
      </c>
      <c r="N35" s="9" t="s">
        <v>41</v>
      </c>
      <c r="O35" s="7">
        <v>60</v>
      </c>
      <c r="P35" s="7"/>
      <c r="Q35" s="4">
        <v>2027</v>
      </c>
      <c r="R35" s="4"/>
    </row>
    <row r="36" spans="1:18">
      <c r="A36" s="4">
        <v>27</v>
      </c>
      <c r="B36" s="7" t="s">
        <v>26</v>
      </c>
      <c r="C36" s="8" t="s">
        <v>43</v>
      </c>
      <c r="D36" s="8">
        <v>2</v>
      </c>
      <c r="E36" s="8">
        <v>4</v>
      </c>
      <c r="F36" s="8">
        <v>2</v>
      </c>
      <c r="G36" s="8">
        <v>2</v>
      </c>
      <c r="H36" s="7">
        <v>166.6</v>
      </c>
      <c r="I36" s="8">
        <v>83.3</v>
      </c>
      <c r="J36" s="8">
        <v>83.3</v>
      </c>
      <c r="K36" s="10">
        <f t="shared" si="1"/>
        <v>6</v>
      </c>
      <c r="L36" s="8">
        <v>3</v>
      </c>
      <c r="M36" s="8">
        <v>3</v>
      </c>
      <c r="N36" s="9" t="s">
        <v>41</v>
      </c>
      <c r="O36" s="7">
        <v>60</v>
      </c>
      <c r="P36" s="7"/>
      <c r="Q36" s="4">
        <v>2027</v>
      </c>
      <c r="R36" s="4"/>
    </row>
    <row r="37" spans="1:18" s="51" customFormat="1">
      <c r="A37" s="7">
        <v>28</v>
      </c>
      <c r="B37" s="7" t="s">
        <v>26</v>
      </c>
      <c r="C37" s="7" t="s">
        <v>43</v>
      </c>
      <c r="D37" s="7">
        <v>6</v>
      </c>
      <c r="E37" s="7">
        <v>4</v>
      </c>
      <c r="F37" s="7">
        <v>0</v>
      </c>
      <c r="G37" s="7">
        <v>4</v>
      </c>
      <c r="H37" s="7">
        <v>86.5</v>
      </c>
      <c r="I37" s="7">
        <v>0</v>
      </c>
      <c r="J37" s="7">
        <v>86.5</v>
      </c>
      <c r="K37" s="10">
        <f t="shared" si="1"/>
        <v>5</v>
      </c>
      <c r="L37" s="7">
        <v>0</v>
      </c>
      <c r="M37" s="7">
        <v>5</v>
      </c>
      <c r="N37" s="59" t="s">
        <v>41</v>
      </c>
      <c r="O37" s="7">
        <v>60</v>
      </c>
      <c r="P37" s="7"/>
      <c r="Q37" s="45">
        <v>2027</v>
      </c>
      <c r="R37" s="45"/>
    </row>
    <row r="38" spans="1:18" s="51" customFormat="1">
      <c r="A38" s="45">
        <v>29</v>
      </c>
      <c r="B38" s="7" t="s">
        <v>26</v>
      </c>
      <c r="C38" s="7" t="s">
        <v>49</v>
      </c>
      <c r="D38" s="7">
        <v>66</v>
      </c>
      <c r="E38" s="7">
        <v>7</v>
      </c>
      <c r="F38" s="7">
        <v>4</v>
      </c>
      <c r="G38" s="7">
        <v>3</v>
      </c>
      <c r="H38" s="7">
        <v>290.8</v>
      </c>
      <c r="I38" s="7">
        <v>168.5</v>
      </c>
      <c r="J38" s="7">
        <v>122.3</v>
      </c>
      <c r="K38" s="10">
        <f t="shared" si="1"/>
        <v>11</v>
      </c>
      <c r="L38" s="7">
        <v>9</v>
      </c>
      <c r="M38" s="7">
        <v>2</v>
      </c>
      <c r="N38" s="59" t="s">
        <v>56</v>
      </c>
      <c r="O38" s="7">
        <v>57</v>
      </c>
      <c r="P38" s="7"/>
      <c r="Q38" s="45">
        <v>2028</v>
      </c>
      <c r="R38" s="45"/>
    </row>
    <row r="39" spans="1:18" s="51" customFormat="1">
      <c r="A39" s="45">
        <v>30</v>
      </c>
      <c r="B39" s="7" t="s">
        <v>26</v>
      </c>
      <c r="C39" s="7" t="s">
        <v>55</v>
      </c>
      <c r="D39" s="7">
        <v>15</v>
      </c>
      <c r="E39" s="7">
        <v>16</v>
      </c>
      <c r="F39" s="7">
        <v>3</v>
      </c>
      <c r="G39" s="7">
        <v>13</v>
      </c>
      <c r="H39" s="7">
        <v>525.44000000000005</v>
      </c>
      <c r="I39" s="7">
        <v>91.89</v>
      </c>
      <c r="J39" s="7">
        <v>433.55</v>
      </c>
      <c r="K39" s="10">
        <f t="shared" si="1"/>
        <v>24</v>
      </c>
      <c r="L39" s="7">
        <v>5</v>
      </c>
      <c r="M39" s="7">
        <v>19</v>
      </c>
      <c r="N39" s="59" t="s">
        <v>56</v>
      </c>
      <c r="O39" s="7">
        <v>56</v>
      </c>
      <c r="P39" s="7"/>
      <c r="Q39" s="45">
        <v>2028</v>
      </c>
      <c r="R39" s="45"/>
    </row>
    <row r="40" spans="1:18" s="51" customFormat="1">
      <c r="A40" s="45">
        <v>31</v>
      </c>
      <c r="B40" s="7" t="s">
        <v>26</v>
      </c>
      <c r="C40" s="7" t="s">
        <v>55</v>
      </c>
      <c r="D40" s="7">
        <v>16</v>
      </c>
      <c r="E40" s="7">
        <v>15</v>
      </c>
      <c r="F40" s="7">
        <v>1</v>
      </c>
      <c r="G40" s="7">
        <v>14</v>
      </c>
      <c r="H40" s="7">
        <v>504.42</v>
      </c>
      <c r="I40" s="7">
        <v>27.31</v>
      </c>
      <c r="J40" s="7">
        <v>477.11</v>
      </c>
      <c r="K40" s="10">
        <f t="shared" si="1"/>
        <v>24</v>
      </c>
      <c r="L40" s="7">
        <v>3</v>
      </c>
      <c r="M40" s="7">
        <v>21</v>
      </c>
      <c r="N40" s="59" t="s">
        <v>56</v>
      </c>
      <c r="O40" s="7">
        <v>56</v>
      </c>
      <c r="P40" s="7"/>
      <c r="Q40" s="45">
        <v>2028</v>
      </c>
      <c r="R40" s="45"/>
    </row>
    <row r="41" spans="1:18" s="51" customFormat="1">
      <c r="A41" s="45">
        <v>32</v>
      </c>
      <c r="B41" s="7" t="s">
        <v>26</v>
      </c>
      <c r="C41" s="7" t="s">
        <v>27</v>
      </c>
      <c r="D41" s="7">
        <v>31</v>
      </c>
      <c r="E41" s="7">
        <v>17</v>
      </c>
      <c r="F41" s="7">
        <v>4</v>
      </c>
      <c r="G41" s="7">
        <v>13</v>
      </c>
      <c r="H41" s="7">
        <v>490.1</v>
      </c>
      <c r="I41" s="7">
        <v>112.6</v>
      </c>
      <c r="J41" s="7">
        <v>377.5</v>
      </c>
      <c r="K41" s="10">
        <f t="shared" si="1"/>
        <v>20</v>
      </c>
      <c r="L41" s="7">
        <v>6</v>
      </c>
      <c r="M41" s="7">
        <v>14</v>
      </c>
      <c r="N41" s="59" t="s">
        <v>56</v>
      </c>
      <c r="O41" s="7">
        <v>54</v>
      </c>
      <c r="P41" s="7"/>
      <c r="Q41" s="45">
        <v>2028</v>
      </c>
      <c r="R41" s="45"/>
    </row>
    <row r="42" spans="1:18" s="51" customFormat="1">
      <c r="A42" s="45">
        <v>33</v>
      </c>
      <c r="B42" s="7" t="s">
        <v>26</v>
      </c>
      <c r="C42" s="7" t="s">
        <v>43</v>
      </c>
      <c r="D42" s="7">
        <v>8</v>
      </c>
      <c r="E42" s="7">
        <v>10</v>
      </c>
      <c r="F42" s="7">
        <v>2</v>
      </c>
      <c r="G42" s="7">
        <v>8</v>
      </c>
      <c r="H42" s="7">
        <v>380.06</v>
      </c>
      <c r="I42" s="7">
        <v>106.7</v>
      </c>
      <c r="J42" s="7">
        <v>273.36</v>
      </c>
      <c r="K42" s="10">
        <f t="shared" si="1"/>
        <v>20</v>
      </c>
      <c r="L42" s="7">
        <v>4</v>
      </c>
      <c r="M42" s="7">
        <v>16</v>
      </c>
      <c r="N42" s="59" t="s">
        <v>56</v>
      </c>
      <c r="O42" s="7">
        <v>54</v>
      </c>
      <c r="P42" s="7"/>
      <c r="Q42" s="45">
        <v>2029</v>
      </c>
      <c r="R42" s="45"/>
    </row>
    <row r="43" spans="1:18" s="51" customFormat="1">
      <c r="A43" s="45">
        <v>34</v>
      </c>
      <c r="B43" s="7" t="s">
        <v>26</v>
      </c>
      <c r="C43" s="7" t="s">
        <v>57</v>
      </c>
      <c r="D43" s="7">
        <v>16</v>
      </c>
      <c r="E43" s="7">
        <v>8</v>
      </c>
      <c r="F43" s="7">
        <v>4</v>
      </c>
      <c r="G43" s="7">
        <v>4</v>
      </c>
      <c r="H43" s="7">
        <v>323.31</v>
      </c>
      <c r="I43" s="7">
        <v>164.01</v>
      </c>
      <c r="J43" s="7">
        <v>159.30000000000001</v>
      </c>
      <c r="K43" s="10">
        <f t="shared" si="1"/>
        <v>13</v>
      </c>
      <c r="L43" s="7">
        <v>5</v>
      </c>
      <c r="M43" s="7">
        <v>8</v>
      </c>
      <c r="N43" s="59" t="s">
        <v>56</v>
      </c>
      <c r="O43" s="7">
        <v>54</v>
      </c>
      <c r="P43" s="7"/>
      <c r="Q43" s="45">
        <v>2029</v>
      </c>
      <c r="R43" s="45"/>
    </row>
    <row r="44" spans="1:18" s="51" customFormat="1">
      <c r="A44" s="45">
        <v>35</v>
      </c>
      <c r="B44" s="7" t="s">
        <v>26</v>
      </c>
      <c r="C44" s="7" t="s">
        <v>54</v>
      </c>
      <c r="D44" s="7">
        <v>40</v>
      </c>
      <c r="E44" s="7">
        <v>8</v>
      </c>
      <c r="F44" s="7">
        <v>3</v>
      </c>
      <c r="G44" s="7">
        <v>5</v>
      </c>
      <c r="H44" s="7">
        <v>279.39999999999998</v>
      </c>
      <c r="I44" s="7">
        <v>104.49</v>
      </c>
      <c r="J44" s="7">
        <v>174.9</v>
      </c>
      <c r="K44" s="10">
        <f t="shared" si="1"/>
        <v>11</v>
      </c>
      <c r="L44" s="7">
        <v>6</v>
      </c>
      <c r="M44" s="7">
        <v>5</v>
      </c>
      <c r="N44" s="59" t="s">
        <v>56</v>
      </c>
      <c r="O44" s="7">
        <v>53</v>
      </c>
      <c r="P44" s="7"/>
      <c r="Q44" s="45">
        <v>2029</v>
      </c>
      <c r="R44" s="45"/>
    </row>
    <row r="45" spans="1:18" s="51" customFormat="1">
      <c r="A45" s="45">
        <v>36</v>
      </c>
      <c r="B45" s="7" t="s">
        <v>26</v>
      </c>
      <c r="C45" s="7" t="s">
        <v>55</v>
      </c>
      <c r="D45" s="7">
        <v>14</v>
      </c>
      <c r="E45" s="7">
        <v>16</v>
      </c>
      <c r="F45" s="7">
        <v>0</v>
      </c>
      <c r="G45" s="7">
        <v>16</v>
      </c>
      <c r="H45" s="7">
        <v>534.49</v>
      </c>
      <c r="I45" s="7">
        <v>0</v>
      </c>
      <c r="J45" s="7">
        <v>534.49</v>
      </c>
      <c r="K45" s="10">
        <f t="shared" si="1"/>
        <v>24</v>
      </c>
      <c r="L45" s="7">
        <v>0</v>
      </c>
      <c r="M45" s="7">
        <v>24</v>
      </c>
      <c r="N45" s="59" t="s">
        <v>56</v>
      </c>
      <c r="O45" s="7">
        <v>52</v>
      </c>
      <c r="P45" s="7"/>
      <c r="Q45" s="45">
        <v>2029</v>
      </c>
      <c r="R45" s="45"/>
    </row>
    <row r="46" spans="1:18">
      <c r="A46" s="7">
        <v>37</v>
      </c>
      <c r="B46" s="7" t="s">
        <v>26</v>
      </c>
      <c r="C46" s="8" t="s">
        <v>49</v>
      </c>
      <c r="D46" s="8">
        <v>47</v>
      </c>
      <c r="E46" s="8">
        <v>8</v>
      </c>
      <c r="F46" s="8">
        <v>3</v>
      </c>
      <c r="G46" s="8">
        <v>5</v>
      </c>
      <c r="H46" s="7">
        <v>373.6</v>
      </c>
      <c r="I46" s="8">
        <v>134.19999999999999</v>
      </c>
      <c r="J46" s="8">
        <v>239.4</v>
      </c>
      <c r="K46" s="10">
        <f t="shared" si="1"/>
        <v>15</v>
      </c>
      <c r="L46" s="8">
        <v>5</v>
      </c>
      <c r="M46" s="8">
        <v>10</v>
      </c>
      <c r="N46" s="9" t="s">
        <v>56</v>
      </c>
      <c r="O46" s="7">
        <v>52</v>
      </c>
      <c r="P46" s="7"/>
      <c r="Q46" s="4">
        <v>2029</v>
      </c>
      <c r="R46" s="4"/>
    </row>
    <row r="47" spans="1:18">
      <c r="A47" s="4">
        <v>38</v>
      </c>
      <c r="B47" s="7" t="s">
        <v>26</v>
      </c>
      <c r="C47" s="8" t="s">
        <v>43</v>
      </c>
      <c r="D47" s="8">
        <v>5</v>
      </c>
      <c r="E47" s="8">
        <v>4</v>
      </c>
      <c r="F47" s="8">
        <v>3</v>
      </c>
      <c r="G47" s="8">
        <v>1</v>
      </c>
      <c r="H47" s="7">
        <v>157.19999999999999</v>
      </c>
      <c r="I47" s="8">
        <v>117.7</v>
      </c>
      <c r="J47" s="8">
        <v>39.5</v>
      </c>
      <c r="K47" s="10">
        <f t="shared" si="1"/>
        <v>13</v>
      </c>
      <c r="L47" s="8">
        <v>9</v>
      </c>
      <c r="M47" s="8">
        <v>4</v>
      </c>
      <c r="N47" s="9" t="s">
        <v>56</v>
      </c>
      <c r="O47" s="7">
        <v>51</v>
      </c>
      <c r="P47" s="7"/>
      <c r="Q47" s="4">
        <v>2030</v>
      </c>
      <c r="R47" s="4"/>
    </row>
    <row r="48" spans="1:18">
      <c r="A48" s="4">
        <v>39</v>
      </c>
      <c r="B48" s="7" t="s">
        <v>26</v>
      </c>
      <c r="C48" s="8" t="s">
        <v>31</v>
      </c>
      <c r="D48" s="8">
        <v>31</v>
      </c>
      <c r="E48" s="8">
        <v>12</v>
      </c>
      <c r="F48" s="8">
        <v>3</v>
      </c>
      <c r="G48" s="8">
        <v>9</v>
      </c>
      <c r="H48" s="7">
        <v>505.5</v>
      </c>
      <c r="I48" s="8">
        <v>132</v>
      </c>
      <c r="J48" s="8">
        <v>373.5</v>
      </c>
      <c r="K48" s="10">
        <f t="shared" si="1"/>
        <v>37</v>
      </c>
      <c r="L48" s="8">
        <v>8</v>
      </c>
      <c r="M48" s="8">
        <v>29</v>
      </c>
      <c r="N48" s="9" t="s">
        <v>58</v>
      </c>
      <c r="O48" s="7">
        <v>48</v>
      </c>
      <c r="P48" s="7"/>
      <c r="Q48" s="4">
        <v>2030</v>
      </c>
      <c r="R48" s="4"/>
    </row>
    <row r="49" spans="1:18">
      <c r="A49" s="4">
        <v>40</v>
      </c>
      <c r="B49" s="7" t="s">
        <v>26</v>
      </c>
      <c r="C49" s="8" t="s">
        <v>27</v>
      </c>
      <c r="D49" s="8">
        <v>30</v>
      </c>
      <c r="E49" s="8">
        <v>15</v>
      </c>
      <c r="F49" s="8">
        <v>4</v>
      </c>
      <c r="G49" s="8">
        <v>11</v>
      </c>
      <c r="H49" s="7">
        <v>680.1</v>
      </c>
      <c r="I49" s="8">
        <v>202.2</v>
      </c>
      <c r="J49" s="8">
        <v>477.9</v>
      </c>
      <c r="K49" s="10">
        <f t="shared" si="1"/>
        <v>25</v>
      </c>
      <c r="L49" s="8">
        <v>7</v>
      </c>
      <c r="M49" s="8">
        <v>18</v>
      </c>
      <c r="N49" s="9" t="s">
        <v>58</v>
      </c>
      <c r="O49" s="7">
        <v>46</v>
      </c>
      <c r="P49" s="7"/>
      <c r="Q49" s="4">
        <v>2030</v>
      </c>
      <c r="R49" s="4"/>
    </row>
    <row r="50" spans="1:18">
      <c r="A50" s="4">
        <v>41</v>
      </c>
      <c r="B50" s="7" t="s">
        <v>26</v>
      </c>
      <c r="C50" s="8" t="s">
        <v>36</v>
      </c>
      <c r="D50" s="8" t="s">
        <v>37</v>
      </c>
      <c r="E50" s="8">
        <v>30</v>
      </c>
      <c r="F50" s="8">
        <v>10</v>
      </c>
      <c r="G50" s="8">
        <v>20</v>
      </c>
      <c r="H50" s="7">
        <v>1107.25</v>
      </c>
      <c r="I50" s="8">
        <v>407.56</v>
      </c>
      <c r="J50" s="8">
        <v>699.69</v>
      </c>
      <c r="K50" s="10">
        <f>L50+M50</f>
        <v>61</v>
      </c>
      <c r="L50" s="8">
        <v>23</v>
      </c>
      <c r="M50" s="8">
        <v>38</v>
      </c>
      <c r="N50" s="9" t="s">
        <v>35</v>
      </c>
      <c r="O50" s="7">
        <v>42</v>
      </c>
      <c r="P50" s="7"/>
      <c r="Q50" s="4">
        <v>2030</v>
      </c>
      <c r="R50" s="4"/>
    </row>
    <row r="51" spans="1:18">
      <c r="A51" s="4">
        <v>42</v>
      </c>
      <c r="B51" s="7" t="s">
        <v>26</v>
      </c>
      <c r="C51" s="8" t="s">
        <v>54</v>
      </c>
      <c r="D51" s="8">
        <v>38</v>
      </c>
      <c r="E51" s="8">
        <v>8</v>
      </c>
      <c r="F51" s="8">
        <v>2</v>
      </c>
      <c r="G51" s="8">
        <v>6</v>
      </c>
      <c r="H51" s="7">
        <v>272.27999999999997</v>
      </c>
      <c r="I51" s="8">
        <v>65.599999999999994</v>
      </c>
      <c r="J51" s="8">
        <v>206.68</v>
      </c>
      <c r="K51" s="10">
        <f>L51+M51</f>
        <v>9</v>
      </c>
      <c r="L51" s="8">
        <v>2</v>
      </c>
      <c r="M51" s="8">
        <v>7</v>
      </c>
      <c r="N51" s="9" t="s">
        <v>53</v>
      </c>
      <c r="O51" s="7">
        <v>42</v>
      </c>
      <c r="P51" s="7"/>
      <c r="Q51" s="4">
        <v>2030</v>
      </c>
      <c r="R51" s="4"/>
    </row>
    <row r="52" spans="1:18">
      <c r="A52" s="4">
        <v>43</v>
      </c>
      <c r="B52" s="7" t="s">
        <v>26</v>
      </c>
      <c r="C52" s="8" t="s">
        <v>51</v>
      </c>
      <c r="D52" s="8" t="s">
        <v>52</v>
      </c>
      <c r="E52" s="8">
        <v>15</v>
      </c>
      <c r="F52" s="8">
        <v>3</v>
      </c>
      <c r="G52" s="8">
        <v>12</v>
      </c>
      <c r="H52" s="7">
        <v>467.2</v>
      </c>
      <c r="I52" s="8">
        <v>56.9</v>
      </c>
      <c r="J52" s="8">
        <v>410.3</v>
      </c>
      <c r="K52" s="10">
        <f>L52+M52</f>
        <v>30</v>
      </c>
      <c r="L52" s="8">
        <v>6</v>
      </c>
      <c r="M52" s="8">
        <v>24</v>
      </c>
      <c r="N52" s="9" t="s">
        <v>53</v>
      </c>
      <c r="O52" s="7">
        <v>40</v>
      </c>
      <c r="P52" s="7"/>
      <c r="Q52" s="4">
        <v>2030</v>
      </c>
      <c r="R52" s="4"/>
    </row>
    <row r="53" spans="1:18">
      <c r="A53" s="4">
        <v>44</v>
      </c>
      <c r="B53" s="7" t="s">
        <v>26</v>
      </c>
      <c r="C53" s="8" t="s">
        <v>61</v>
      </c>
      <c r="D53" s="8" t="s">
        <v>62</v>
      </c>
      <c r="E53" s="8">
        <v>3</v>
      </c>
      <c r="F53" s="8">
        <v>3</v>
      </c>
      <c r="G53" s="8">
        <v>0</v>
      </c>
      <c r="H53" s="7">
        <v>140.80000000000001</v>
      </c>
      <c r="I53" s="8">
        <v>140.80000000000001</v>
      </c>
      <c r="J53" s="8">
        <v>0</v>
      </c>
      <c r="K53" s="10">
        <v>10</v>
      </c>
      <c r="L53" s="8">
        <v>10</v>
      </c>
      <c r="M53" s="8">
        <v>0</v>
      </c>
      <c r="N53" s="9" t="s">
        <v>63</v>
      </c>
      <c r="O53" s="7">
        <v>20</v>
      </c>
      <c r="P53" s="7"/>
      <c r="Q53" s="4">
        <v>2030</v>
      </c>
      <c r="R53" s="4"/>
    </row>
    <row r="54" spans="1:18">
      <c r="A54" s="4">
        <v>45</v>
      </c>
      <c r="B54" s="7" t="s">
        <v>26</v>
      </c>
      <c r="C54" s="8" t="s">
        <v>64</v>
      </c>
      <c r="D54" s="8" t="s">
        <v>65</v>
      </c>
      <c r="E54" s="8">
        <v>5</v>
      </c>
      <c r="F54" s="8">
        <v>5</v>
      </c>
      <c r="G54" s="8">
        <v>0</v>
      </c>
      <c r="H54" s="7">
        <v>246.5</v>
      </c>
      <c r="I54" s="8">
        <v>246.5</v>
      </c>
      <c r="J54" s="8">
        <v>0</v>
      </c>
      <c r="K54" s="10">
        <v>7</v>
      </c>
      <c r="L54" s="8">
        <v>7</v>
      </c>
      <c r="M54" s="8">
        <v>0</v>
      </c>
      <c r="N54" s="9" t="s">
        <v>66</v>
      </c>
      <c r="O54" s="7">
        <v>2</v>
      </c>
      <c r="P54" s="7"/>
      <c r="Q54" s="4">
        <v>2030</v>
      </c>
      <c r="R54" s="4"/>
    </row>
    <row r="55" spans="1:18">
      <c r="A55" s="15">
        <v>45</v>
      </c>
      <c r="B55" s="72" t="s">
        <v>67</v>
      </c>
      <c r="C55" s="73"/>
      <c r="D55" s="74"/>
      <c r="E55" s="33">
        <f t="shared" ref="E55:M55" si="2">SUM(E10:E54)</f>
        <v>381</v>
      </c>
      <c r="F55" s="33">
        <f t="shared" si="2"/>
        <v>131</v>
      </c>
      <c r="G55" s="33">
        <f t="shared" si="2"/>
        <v>250</v>
      </c>
      <c r="H55" s="33">
        <f t="shared" si="2"/>
        <v>14399.920000000002</v>
      </c>
      <c r="I55" s="33">
        <f t="shared" si="2"/>
        <v>5103.3099999999986</v>
      </c>
      <c r="J55" s="33">
        <f t="shared" si="2"/>
        <v>9295.98</v>
      </c>
      <c r="K55" s="33">
        <f t="shared" si="2"/>
        <v>797</v>
      </c>
      <c r="L55" s="33">
        <f t="shared" si="2"/>
        <v>311</v>
      </c>
      <c r="M55" s="33">
        <f t="shared" si="2"/>
        <v>486</v>
      </c>
      <c r="N55" s="15" t="s">
        <v>68</v>
      </c>
      <c r="O55" s="4" t="s">
        <v>68</v>
      </c>
      <c r="P55" s="4" t="s">
        <v>68</v>
      </c>
      <c r="Q55" s="4" t="s">
        <v>68</v>
      </c>
      <c r="R55" s="4" t="s">
        <v>68</v>
      </c>
    </row>
    <row r="56" spans="1:18">
      <c r="A56" s="72" t="s">
        <v>69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4"/>
    </row>
    <row r="57" spans="1:18" s="51" customFormat="1" ht="16.5" customHeight="1">
      <c r="A57" s="45">
        <v>1</v>
      </c>
      <c r="B57" s="46" t="s">
        <v>70</v>
      </c>
      <c r="C57" s="47" t="s">
        <v>71</v>
      </c>
      <c r="D57" s="48">
        <v>3</v>
      </c>
      <c r="E57" s="49">
        <v>1</v>
      </c>
      <c r="F57" s="49">
        <v>0</v>
      </c>
      <c r="G57" s="49">
        <v>1</v>
      </c>
      <c r="H57" s="49">
        <f>I57+J57</f>
        <v>37.9</v>
      </c>
      <c r="I57" s="49">
        <v>0</v>
      </c>
      <c r="J57" s="49">
        <v>37.9</v>
      </c>
      <c r="K57" s="49">
        <v>1</v>
      </c>
      <c r="L57" s="49">
        <v>0</v>
      </c>
      <c r="M57" s="49">
        <v>1</v>
      </c>
      <c r="N57" s="50" t="s">
        <v>72</v>
      </c>
      <c r="O57" s="49" t="s">
        <v>73</v>
      </c>
      <c r="P57" s="49"/>
      <c r="Q57" s="16">
        <v>2016</v>
      </c>
      <c r="R57" s="45"/>
    </row>
    <row r="58" spans="1:18" s="51" customFormat="1" ht="16.5" customHeight="1">
      <c r="A58" s="45">
        <v>2</v>
      </c>
      <c r="B58" s="52" t="s">
        <v>70</v>
      </c>
      <c r="C58" s="47" t="s">
        <v>71</v>
      </c>
      <c r="D58" s="53">
        <v>7</v>
      </c>
      <c r="E58" s="16">
        <v>1</v>
      </c>
      <c r="F58" s="16">
        <v>0</v>
      </c>
      <c r="G58" s="16">
        <v>1</v>
      </c>
      <c r="H58" s="49">
        <v>42.1</v>
      </c>
      <c r="I58" s="16">
        <v>0</v>
      </c>
      <c r="J58" s="16">
        <v>42.1</v>
      </c>
      <c r="K58" s="16">
        <v>2</v>
      </c>
      <c r="L58" s="16">
        <v>0</v>
      </c>
      <c r="M58" s="16">
        <v>2</v>
      </c>
      <c r="N58" s="50" t="s">
        <v>72</v>
      </c>
      <c r="O58" s="49" t="s">
        <v>73</v>
      </c>
      <c r="P58" s="16"/>
      <c r="Q58" s="16">
        <v>2016</v>
      </c>
      <c r="R58" s="45"/>
    </row>
    <row r="59" spans="1:18" s="51" customFormat="1" ht="16.5" customHeight="1">
      <c r="A59" s="45">
        <v>3</v>
      </c>
      <c r="B59" s="52" t="s">
        <v>70</v>
      </c>
      <c r="C59" s="47" t="s">
        <v>75</v>
      </c>
      <c r="D59" s="16">
        <v>12</v>
      </c>
      <c r="E59" s="54">
        <v>6</v>
      </c>
      <c r="F59" s="16">
        <v>1</v>
      </c>
      <c r="G59" s="16">
        <v>5</v>
      </c>
      <c r="H59" s="16">
        <v>270.7</v>
      </c>
      <c r="I59" s="16">
        <v>55.6</v>
      </c>
      <c r="J59" s="16">
        <v>215.1</v>
      </c>
      <c r="K59" s="16">
        <v>11</v>
      </c>
      <c r="L59" s="16">
        <v>1</v>
      </c>
      <c r="M59" s="16">
        <v>10</v>
      </c>
      <c r="N59" s="50" t="s">
        <v>76</v>
      </c>
      <c r="O59" s="49" t="s">
        <v>73</v>
      </c>
      <c r="P59" s="16"/>
      <c r="Q59" s="49">
        <v>2017</v>
      </c>
      <c r="R59" s="45"/>
    </row>
    <row r="60" spans="1:18" s="51" customFormat="1" ht="16.5" customHeight="1">
      <c r="A60" s="45">
        <v>4</v>
      </c>
      <c r="B60" s="52" t="s">
        <v>70</v>
      </c>
      <c r="C60" s="47" t="s">
        <v>77</v>
      </c>
      <c r="D60" s="7">
        <v>13</v>
      </c>
      <c r="E60" s="55">
        <v>7</v>
      </c>
      <c r="F60" s="56">
        <v>0</v>
      </c>
      <c r="G60" s="35">
        <v>7</v>
      </c>
      <c r="H60" s="7">
        <v>303.3</v>
      </c>
      <c r="I60" s="7">
        <v>0</v>
      </c>
      <c r="J60" s="7">
        <v>303.3</v>
      </c>
      <c r="K60" s="16">
        <v>15</v>
      </c>
      <c r="L60" s="7">
        <v>0</v>
      </c>
      <c r="M60" s="7">
        <v>15</v>
      </c>
      <c r="N60" s="50" t="s">
        <v>78</v>
      </c>
      <c r="O60" s="49" t="s">
        <v>73</v>
      </c>
      <c r="P60" s="16"/>
      <c r="Q60" s="49">
        <v>2018</v>
      </c>
      <c r="R60" s="45"/>
    </row>
    <row r="61" spans="1:18" s="51" customFormat="1" ht="16.5" customHeight="1">
      <c r="A61" s="45">
        <v>5</v>
      </c>
      <c r="B61" s="52" t="s">
        <v>70</v>
      </c>
      <c r="C61" s="16" t="s">
        <v>79</v>
      </c>
      <c r="D61" s="16">
        <v>6</v>
      </c>
      <c r="E61" s="54">
        <v>8</v>
      </c>
      <c r="F61" s="16">
        <v>0</v>
      </c>
      <c r="G61" s="16">
        <v>8</v>
      </c>
      <c r="H61" s="16">
        <v>551.20000000000005</v>
      </c>
      <c r="I61" s="16">
        <v>0</v>
      </c>
      <c r="J61" s="16">
        <v>551.20000000000005</v>
      </c>
      <c r="K61" s="16">
        <v>20</v>
      </c>
      <c r="L61" s="16">
        <v>0</v>
      </c>
      <c r="M61" s="16">
        <v>20</v>
      </c>
      <c r="N61" s="50" t="s">
        <v>80</v>
      </c>
      <c r="O61" s="49" t="s">
        <v>73</v>
      </c>
      <c r="P61" s="16"/>
      <c r="Q61" s="49">
        <v>2019</v>
      </c>
      <c r="R61" s="45"/>
    </row>
    <row r="62" spans="1:18" ht="16.5" customHeight="1">
      <c r="A62" s="45">
        <v>6</v>
      </c>
      <c r="B62" s="12" t="s">
        <v>70</v>
      </c>
      <c r="C62" s="17" t="s">
        <v>38</v>
      </c>
      <c r="D62" s="17">
        <v>3</v>
      </c>
      <c r="E62" s="22" t="s">
        <v>81</v>
      </c>
      <c r="F62" s="23">
        <v>2</v>
      </c>
      <c r="G62" s="24">
        <v>4</v>
      </c>
      <c r="H62" s="17">
        <f>SUM(I62:J62)</f>
        <v>294</v>
      </c>
      <c r="I62" s="17">
        <v>165.9</v>
      </c>
      <c r="J62" s="17">
        <v>128.1</v>
      </c>
      <c r="K62" s="17">
        <f>L62+M62</f>
        <v>17</v>
      </c>
      <c r="L62" s="17">
        <v>2</v>
      </c>
      <c r="M62" s="17">
        <v>15</v>
      </c>
      <c r="N62" s="19" t="s">
        <v>74</v>
      </c>
      <c r="O62" s="20" t="s">
        <v>82</v>
      </c>
      <c r="P62" s="17"/>
      <c r="Q62" s="20">
        <v>2020</v>
      </c>
      <c r="R62" s="4"/>
    </row>
    <row r="63" spans="1:18" ht="16.5" customHeight="1">
      <c r="A63" s="45">
        <v>7</v>
      </c>
      <c r="B63" s="12" t="s">
        <v>70</v>
      </c>
      <c r="C63" s="25" t="s">
        <v>83</v>
      </c>
      <c r="D63" s="25" t="s">
        <v>84</v>
      </c>
      <c r="E63" s="22" t="s">
        <v>85</v>
      </c>
      <c r="F63" s="26">
        <v>6</v>
      </c>
      <c r="G63" s="24">
        <v>5</v>
      </c>
      <c r="H63" s="21">
        <f>SUM(I63:J63)</f>
        <v>436.3</v>
      </c>
      <c r="I63" s="21">
        <v>233.9</v>
      </c>
      <c r="J63" s="21">
        <v>202.4</v>
      </c>
      <c r="K63" s="17">
        <f>L63+M63</f>
        <v>25</v>
      </c>
      <c r="L63" s="21">
        <v>16</v>
      </c>
      <c r="M63" s="21">
        <v>9</v>
      </c>
      <c r="N63" s="19" t="s">
        <v>74</v>
      </c>
      <c r="O63" s="20" t="s">
        <v>82</v>
      </c>
      <c r="P63" s="17"/>
      <c r="Q63" s="20">
        <v>2021</v>
      </c>
      <c r="R63" s="4"/>
    </row>
    <row r="64" spans="1:18" ht="16.5" customHeight="1">
      <c r="A64" s="45">
        <v>8</v>
      </c>
      <c r="B64" s="12" t="s">
        <v>70</v>
      </c>
      <c r="C64" s="11" t="s">
        <v>86</v>
      </c>
      <c r="D64" s="17">
        <v>3</v>
      </c>
      <c r="E64" s="22">
        <v>7</v>
      </c>
      <c r="F64" s="23">
        <v>1</v>
      </c>
      <c r="G64" s="24">
        <v>6</v>
      </c>
      <c r="H64" s="17">
        <v>297.10000000000002</v>
      </c>
      <c r="I64" s="17">
        <v>57.3</v>
      </c>
      <c r="J64" s="17">
        <v>239.8</v>
      </c>
      <c r="K64" s="17">
        <v>23</v>
      </c>
      <c r="L64" s="17">
        <v>3</v>
      </c>
      <c r="M64" s="17">
        <v>20</v>
      </c>
      <c r="N64" s="19" t="s">
        <v>87</v>
      </c>
      <c r="O64" s="20" t="s">
        <v>82</v>
      </c>
      <c r="P64" s="17"/>
      <c r="Q64" s="20">
        <v>2021</v>
      </c>
      <c r="R64" s="4"/>
    </row>
    <row r="65" spans="1:18" ht="16.5" customHeight="1">
      <c r="A65" s="45">
        <v>9</v>
      </c>
      <c r="B65" s="12" t="s">
        <v>70</v>
      </c>
      <c r="C65" s="11" t="s">
        <v>88</v>
      </c>
      <c r="D65" s="17">
        <v>25</v>
      </c>
      <c r="E65" s="22">
        <v>13</v>
      </c>
      <c r="F65" s="23">
        <v>5</v>
      </c>
      <c r="G65" s="24">
        <v>8</v>
      </c>
      <c r="H65" s="17">
        <v>838</v>
      </c>
      <c r="I65" s="17">
        <v>272</v>
      </c>
      <c r="J65" s="17">
        <v>566.79999999999995</v>
      </c>
      <c r="K65" s="17">
        <f>L65+M65</f>
        <v>29</v>
      </c>
      <c r="L65" s="17">
        <v>11</v>
      </c>
      <c r="M65" s="17">
        <v>18</v>
      </c>
      <c r="N65" s="19" t="s">
        <v>72</v>
      </c>
      <c r="O65" s="20" t="s">
        <v>82</v>
      </c>
      <c r="P65" s="17"/>
      <c r="Q65" s="20">
        <v>2021</v>
      </c>
      <c r="R65" s="4"/>
    </row>
    <row r="66" spans="1:18" ht="16.5" customHeight="1">
      <c r="A66" s="45">
        <v>10</v>
      </c>
      <c r="B66" s="12" t="s">
        <v>70</v>
      </c>
      <c r="C66" s="11" t="s">
        <v>89</v>
      </c>
      <c r="D66" s="17">
        <v>2</v>
      </c>
      <c r="E66" s="22">
        <f>G66+F66</f>
        <v>9</v>
      </c>
      <c r="F66" s="23">
        <v>6</v>
      </c>
      <c r="G66" s="24">
        <v>3</v>
      </c>
      <c r="H66" s="17">
        <v>558.29999999999995</v>
      </c>
      <c r="I66" s="17">
        <v>336</v>
      </c>
      <c r="J66" s="17">
        <v>222.3</v>
      </c>
      <c r="K66" s="17">
        <f>L66+M66</f>
        <v>29</v>
      </c>
      <c r="L66" s="17">
        <v>9</v>
      </c>
      <c r="M66" s="17">
        <v>20</v>
      </c>
      <c r="N66" s="19" t="s">
        <v>72</v>
      </c>
      <c r="O66" s="20" t="s">
        <v>82</v>
      </c>
      <c r="P66" s="17"/>
      <c r="Q66" s="20">
        <v>2021</v>
      </c>
      <c r="R66" s="4"/>
    </row>
    <row r="67" spans="1:18" ht="16.5" customHeight="1">
      <c r="A67" s="45">
        <v>11</v>
      </c>
      <c r="B67" s="12" t="s">
        <v>70</v>
      </c>
      <c r="C67" s="17" t="s">
        <v>90</v>
      </c>
      <c r="D67" s="17">
        <v>35</v>
      </c>
      <c r="E67" s="18">
        <v>11</v>
      </c>
      <c r="F67" s="17">
        <v>4</v>
      </c>
      <c r="G67" s="17">
        <v>7</v>
      </c>
      <c r="H67" s="17">
        <v>596.20000000000005</v>
      </c>
      <c r="I67" s="17">
        <v>237.5</v>
      </c>
      <c r="J67" s="17">
        <v>358.7</v>
      </c>
      <c r="K67" s="17">
        <v>43</v>
      </c>
      <c r="L67" s="17">
        <v>16</v>
      </c>
      <c r="M67" s="17">
        <v>27</v>
      </c>
      <c r="N67" s="19" t="s">
        <v>91</v>
      </c>
      <c r="O67" s="20" t="s">
        <v>82</v>
      </c>
      <c r="P67" s="17"/>
      <c r="Q67" s="20">
        <v>2022</v>
      </c>
      <c r="R67" s="4"/>
    </row>
    <row r="68" spans="1:18" ht="16.5" customHeight="1">
      <c r="A68" s="45">
        <v>12</v>
      </c>
      <c r="B68" s="12" t="s">
        <v>70</v>
      </c>
      <c r="C68" s="17" t="s">
        <v>92</v>
      </c>
      <c r="D68" s="17">
        <v>33</v>
      </c>
      <c r="E68" s="18" t="s">
        <v>93</v>
      </c>
      <c r="F68" s="17">
        <v>3</v>
      </c>
      <c r="G68" s="17">
        <v>11</v>
      </c>
      <c r="H68" s="17">
        <v>873.3</v>
      </c>
      <c r="I68" s="17">
        <v>169</v>
      </c>
      <c r="J68" s="17">
        <v>704.3</v>
      </c>
      <c r="K68" s="17">
        <v>49</v>
      </c>
      <c r="L68" s="17">
        <v>11</v>
      </c>
      <c r="M68" s="17">
        <v>38</v>
      </c>
      <c r="N68" s="19" t="s">
        <v>91</v>
      </c>
      <c r="O68" s="20" t="s">
        <v>82</v>
      </c>
      <c r="P68" s="17"/>
      <c r="Q68" s="20">
        <v>2022</v>
      </c>
      <c r="R68" s="4"/>
    </row>
    <row r="69" spans="1:18" ht="16.5" customHeight="1">
      <c r="A69" s="45">
        <v>13</v>
      </c>
      <c r="B69" s="12" t="s">
        <v>70</v>
      </c>
      <c r="C69" s="11" t="s">
        <v>75</v>
      </c>
      <c r="D69" s="17">
        <v>2</v>
      </c>
      <c r="E69" s="18">
        <v>8</v>
      </c>
      <c r="F69" s="17">
        <v>1</v>
      </c>
      <c r="G69" s="17">
        <v>7</v>
      </c>
      <c r="H69" s="17">
        <v>406.8</v>
      </c>
      <c r="I69" s="17">
        <v>57.6</v>
      </c>
      <c r="J69" s="17">
        <v>349.2</v>
      </c>
      <c r="K69" s="17">
        <v>24</v>
      </c>
      <c r="L69" s="17">
        <v>3</v>
      </c>
      <c r="M69" s="17">
        <v>21</v>
      </c>
      <c r="N69" s="19" t="s">
        <v>94</v>
      </c>
      <c r="O69" s="20" t="s">
        <v>82</v>
      </c>
      <c r="P69" s="17"/>
      <c r="Q69" s="20">
        <v>2022</v>
      </c>
      <c r="R69" s="4"/>
    </row>
    <row r="70" spans="1:18" ht="16.5" customHeight="1">
      <c r="A70" s="45">
        <v>14</v>
      </c>
      <c r="B70" s="12" t="s">
        <v>70</v>
      </c>
      <c r="C70" s="17" t="s">
        <v>95</v>
      </c>
      <c r="D70" s="17">
        <v>54</v>
      </c>
      <c r="E70" s="18" t="s">
        <v>96</v>
      </c>
      <c r="F70" s="17">
        <v>3</v>
      </c>
      <c r="G70" s="17">
        <v>12</v>
      </c>
      <c r="H70" s="17">
        <v>858.3</v>
      </c>
      <c r="I70" s="17">
        <v>164.2</v>
      </c>
      <c r="J70" s="17">
        <v>694.1</v>
      </c>
      <c r="K70" s="17">
        <v>38</v>
      </c>
      <c r="L70" s="17">
        <v>9</v>
      </c>
      <c r="M70" s="17">
        <v>29</v>
      </c>
      <c r="N70" s="19" t="s">
        <v>74</v>
      </c>
      <c r="O70" s="20" t="s">
        <v>82</v>
      </c>
      <c r="P70" s="17"/>
      <c r="Q70" s="20">
        <v>2022</v>
      </c>
      <c r="R70" s="4"/>
    </row>
    <row r="71" spans="1:18" ht="16.5" customHeight="1">
      <c r="A71" s="45">
        <v>15</v>
      </c>
      <c r="B71" s="12" t="s">
        <v>70</v>
      </c>
      <c r="C71" s="21" t="s">
        <v>97</v>
      </c>
      <c r="D71" s="21">
        <v>16</v>
      </c>
      <c r="E71" s="22">
        <v>17</v>
      </c>
      <c r="F71" s="23">
        <v>3</v>
      </c>
      <c r="G71" s="24">
        <v>14</v>
      </c>
      <c r="H71" s="21">
        <v>805.1</v>
      </c>
      <c r="I71" s="21">
        <v>159.69999999999999</v>
      </c>
      <c r="J71" s="21">
        <v>645.4</v>
      </c>
      <c r="K71" s="17">
        <v>23</v>
      </c>
      <c r="L71" s="21">
        <v>8</v>
      </c>
      <c r="M71" s="21">
        <v>15</v>
      </c>
      <c r="N71" s="19" t="s">
        <v>72</v>
      </c>
      <c r="O71" s="20" t="s">
        <v>82</v>
      </c>
      <c r="P71" s="17"/>
      <c r="Q71" s="20">
        <v>2023</v>
      </c>
      <c r="R71" s="4"/>
    </row>
    <row r="72" spans="1:18" ht="16.5" customHeight="1">
      <c r="A72" s="45">
        <v>16</v>
      </c>
      <c r="B72" s="12" t="s">
        <v>70</v>
      </c>
      <c r="C72" s="17" t="s">
        <v>77</v>
      </c>
      <c r="D72" s="17">
        <v>20</v>
      </c>
      <c r="E72" s="18">
        <v>10</v>
      </c>
      <c r="F72" s="17">
        <v>4</v>
      </c>
      <c r="G72" s="17">
        <v>6</v>
      </c>
      <c r="H72" s="17">
        <v>634.79999999999995</v>
      </c>
      <c r="I72" s="17">
        <v>261.5</v>
      </c>
      <c r="J72" s="17">
        <v>373.3</v>
      </c>
      <c r="K72" s="17">
        <v>36</v>
      </c>
      <c r="L72" s="17">
        <v>6</v>
      </c>
      <c r="M72" s="17">
        <v>30</v>
      </c>
      <c r="N72" s="19" t="s">
        <v>72</v>
      </c>
      <c r="O72" s="20" t="s">
        <v>82</v>
      </c>
      <c r="P72" s="17"/>
      <c r="Q72" s="20">
        <v>2023</v>
      </c>
      <c r="R72" s="4"/>
    </row>
    <row r="73" spans="1:18" ht="16.5" customHeight="1">
      <c r="A73" s="45">
        <v>17</v>
      </c>
      <c r="B73" s="12" t="s">
        <v>70</v>
      </c>
      <c r="C73" s="17" t="s">
        <v>77</v>
      </c>
      <c r="D73" s="17">
        <v>22</v>
      </c>
      <c r="E73" s="18" t="s">
        <v>98</v>
      </c>
      <c r="F73" s="17">
        <v>3</v>
      </c>
      <c r="G73" s="17">
        <v>9</v>
      </c>
      <c r="H73" s="17">
        <v>633.6</v>
      </c>
      <c r="I73" s="17">
        <v>193.2</v>
      </c>
      <c r="J73" s="17">
        <v>365.8</v>
      </c>
      <c r="K73" s="17">
        <v>40</v>
      </c>
      <c r="L73" s="17">
        <v>13</v>
      </c>
      <c r="M73" s="17">
        <v>27</v>
      </c>
      <c r="N73" s="19" t="s">
        <v>78</v>
      </c>
      <c r="O73" s="20" t="s">
        <v>82</v>
      </c>
      <c r="P73" s="17"/>
      <c r="Q73" s="20">
        <v>2023</v>
      </c>
      <c r="R73" s="4"/>
    </row>
    <row r="74" spans="1:18" ht="16.5" customHeight="1">
      <c r="A74" s="45">
        <v>18</v>
      </c>
      <c r="B74" s="12" t="s">
        <v>70</v>
      </c>
      <c r="C74" s="17" t="s">
        <v>75</v>
      </c>
      <c r="D74" s="17" t="s">
        <v>99</v>
      </c>
      <c r="E74" s="18">
        <v>13</v>
      </c>
      <c r="F74" s="17">
        <v>2</v>
      </c>
      <c r="G74" s="17">
        <v>11</v>
      </c>
      <c r="H74" s="17">
        <v>719.9</v>
      </c>
      <c r="I74" s="17">
        <v>125.1</v>
      </c>
      <c r="J74" s="17">
        <v>594.79999999999995</v>
      </c>
      <c r="K74" s="17">
        <v>34</v>
      </c>
      <c r="L74" s="17">
        <v>6</v>
      </c>
      <c r="M74" s="17">
        <v>28</v>
      </c>
      <c r="N74" s="19" t="s">
        <v>100</v>
      </c>
      <c r="O74" s="20" t="s">
        <v>82</v>
      </c>
      <c r="P74" s="17"/>
      <c r="Q74" s="20">
        <v>2023</v>
      </c>
      <c r="R74" s="4"/>
    </row>
    <row r="75" spans="1:18" ht="16.5" customHeight="1">
      <c r="A75" s="45">
        <v>19</v>
      </c>
      <c r="B75" s="12" t="s">
        <v>70</v>
      </c>
      <c r="C75" s="17" t="s">
        <v>101</v>
      </c>
      <c r="D75" s="17">
        <v>23</v>
      </c>
      <c r="E75" s="18">
        <v>4</v>
      </c>
      <c r="F75" s="17">
        <v>1</v>
      </c>
      <c r="G75" s="17">
        <v>3</v>
      </c>
      <c r="H75" s="17">
        <v>133.9</v>
      </c>
      <c r="I75" s="17">
        <v>19.100000000000001</v>
      </c>
      <c r="J75" s="17">
        <v>114.8</v>
      </c>
      <c r="K75" s="17">
        <v>7</v>
      </c>
      <c r="L75" s="17">
        <v>1</v>
      </c>
      <c r="M75" s="17">
        <v>6</v>
      </c>
      <c r="N75" s="19" t="s">
        <v>72</v>
      </c>
      <c r="O75" s="20" t="s">
        <v>82</v>
      </c>
      <c r="P75" s="17"/>
      <c r="Q75" s="20">
        <v>2024</v>
      </c>
      <c r="R75" s="4"/>
    </row>
    <row r="76" spans="1:18" ht="16.5" customHeight="1">
      <c r="A76" s="45">
        <v>20</v>
      </c>
      <c r="B76" s="12" t="s">
        <v>70</v>
      </c>
      <c r="C76" s="17" t="s">
        <v>101</v>
      </c>
      <c r="D76" s="17">
        <v>25</v>
      </c>
      <c r="E76" s="18">
        <v>8</v>
      </c>
      <c r="F76" s="17">
        <v>4</v>
      </c>
      <c r="G76" s="17">
        <v>4</v>
      </c>
      <c r="H76" s="17">
        <v>362.1</v>
      </c>
      <c r="I76" s="17">
        <v>187</v>
      </c>
      <c r="J76" s="17">
        <v>175.1</v>
      </c>
      <c r="K76" s="17">
        <v>23</v>
      </c>
      <c r="L76" s="17">
        <v>16</v>
      </c>
      <c r="M76" s="17">
        <v>7</v>
      </c>
      <c r="N76" s="19" t="s">
        <v>72</v>
      </c>
      <c r="O76" s="20" t="s">
        <v>82</v>
      </c>
      <c r="P76" s="17"/>
      <c r="Q76" s="20">
        <v>2024</v>
      </c>
      <c r="R76" s="4"/>
    </row>
    <row r="77" spans="1:18" ht="16.5" customHeight="1">
      <c r="A77" s="45">
        <v>21</v>
      </c>
      <c r="B77" s="12" t="s">
        <v>70</v>
      </c>
      <c r="C77" s="17" t="s">
        <v>101</v>
      </c>
      <c r="D77" s="17">
        <v>27</v>
      </c>
      <c r="E77" s="18">
        <v>7</v>
      </c>
      <c r="F77" s="17">
        <v>1</v>
      </c>
      <c r="G77" s="17">
        <v>6</v>
      </c>
      <c r="H77" s="17">
        <v>217.8</v>
      </c>
      <c r="I77" s="17">
        <v>19.100000000000001</v>
      </c>
      <c r="J77" s="17">
        <v>198.7</v>
      </c>
      <c r="K77" s="17">
        <v>21</v>
      </c>
      <c r="L77" s="17">
        <v>3</v>
      </c>
      <c r="M77" s="17">
        <v>18</v>
      </c>
      <c r="N77" s="19" t="s">
        <v>72</v>
      </c>
      <c r="O77" s="20" t="s">
        <v>82</v>
      </c>
      <c r="P77" s="17"/>
      <c r="Q77" s="20">
        <v>2024</v>
      </c>
      <c r="R77" s="4"/>
    </row>
    <row r="78" spans="1:18" ht="16.5" customHeight="1">
      <c r="A78" s="45">
        <v>22</v>
      </c>
      <c r="B78" s="12" t="s">
        <v>70</v>
      </c>
      <c r="C78" s="11" t="s">
        <v>102</v>
      </c>
      <c r="D78" s="17">
        <v>9</v>
      </c>
      <c r="E78" s="18">
        <v>15</v>
      </c>
      <c r="F78" s="17">
        <v>2</v>
      </c>
      <c r="G78" s="17">
        <v>13</v>
      </c>
      <c r="H78" s="17">
        <v>714.9</v>
      </c>
      <c r="I78" s="17">
        <v>102.1</v>
      </c>
      <c r="J78" s="17">
        <v>612.79999999999995</v>
      </c>
      <c r="K78" s="17">
        <v>38</v>
      </c>
      <c r="L78" s="17">
        <v>4</v>
      </c>
      <c r="M78" s="17">
        <v>34</v>
      </c>
      <c r="N78" s="19" t="s">
        <v>103</v>
      </c>
      <c r="O78" s="20" t="s">
        <v>82</v>
      </c>
      <c r="P78" s="17"/>
      <c r="Q78" s="20">
        <v>2024</v>
      </c>
      <c r="R78" s="4"/>
    </row>
    <row r="79" spans="1:18" ht="16.5" customHeight="1">
      <c r="A79" s="45">
        <v>23</v>
      </c>
      <c r="B79" s="12" t="s">
        <v>70</v>
      </c>
      <c r="C79" s="17" t="s">
        <v>102</v>
      </c>
      <c r="D79" s="17">
        <v>10</v>
      </c>
      <c r="E79" s="18">
        <v>12</v>
      </c>
      <c r="F79" s="17">
        <v>4</v>
      </c>
      <c r="G79" s="17">
        <v>8</v>
      </c>
      <c r="H79" s="17">
        <v>701.8</v>
      </c>
      <c r="I79" s="17">
        <v>243.4</v>
      </c>
      <c r="J79" s="17">
        <v>458.4</v>
      </c>
      <c r="K79" s="17">
        <v>27</v>
      </c>
      <c r="L79" s="17">
        <v>10</v>
      </c>
      <c r="M79" s="17">
        <v>17</v>
      </c>
      <c r="N79" s="19" t="s">
        <v>74</v>
      </c>
      <c r="O79" s="20" t="s">
        <v>82</v>
      </c>
      <c r="P79" s="17"/>
      <c r="Q79" s="20">
        <v>2025</v>
      </c>
      <c r="R79" s="4"/>
    </row>
    <row r="80" spans="1:18" ht="16.5" customHeight="1">
      <c r="A80" s="45">
        <v>24</v>
      </c>
      <c r="B80" s="12" t="s">
        <v>70</v>
      </c>
      <c r="C80" s="17" t="s">
        <v>102</v>
      </c>
      <c r="D80" s="17">
        <v>11</v>
      </c>
      <c r="E80" s="18">
        <v>12</v>
      </c>
      <c r="F80" s="17">
        <v>4</v>
      </c>
      <c r="G80" s="17">
        <v>8</v>
      </c>
      <c r="H80" s="17">
        <v>545.1</v>
      </c>
      <c r="I80" s="17">
        <v>207.8</v>
      </c>
      <c r="J80" s="17">
        <v>337.3</v>
      </c>
      <c r="K80" s="17">
        <v>32</v>
      </c>
      <c r="L80" s="17">
        <v>9</v>
      </c>
      <c r="M80" s="17">
        <v>23</v>
      </c>
      <c r="N80" s="19" t="s">
        <v>103</v>
      </c>
      <c r="O80" s="20" t="s">
        <v>82</v>
      </c>
      <c r="P80" s="17"/>
      <c r="Q80" s="20">
        <v>2025</v>
      </c>
      <c r="R80" s="4"/>
    </row>
    <row r="81" spans="1:18" ht="16.5" customHeight="1">
      <c r="A81" s="45">
        <v>25</v>
      </c>
      <c r="B81" s="12" t="s">
        <v>70</v>
      </c>
      <c r="C81" s="17" t="s">
        <v>75</v>
      </c>
      <c r="D81" s="17">
        <v>13</v>
      </c>
      <c r="E81" s="18">
        <v>15</v>
      </c>
      <c r="F81" s="17">
        <v>5</v>
      </c>
      <c r="G81" s="17">
        <v>10</v>
      </c>
      <c r="H81" s="17">
        <v>823.1</v>
      </c>
      <c r="I81" s="17">
        <v>314.60000000000002</v>
      </c>
      <c r="J81" s="17">
        <v>508.5</v>
      </c>
      <c r="K81" s="17">
        <v>41</v>
      </c>
      <c r="L81" s="17">
        <v>13</v>
      </c>
      <c r="M81" s="17">
        <v>28</v>
      </c>
      <c r="N81" s="19" t="s">
        <v>74</v>
      </c>
      <c r="O81" s="20" t="s">
        <v>82</v>
      </c>
      <c r="P81" s="17"/>
      <c r="Q81" s="20">
        <v>2025</v>
      </c>
      <c r="R81" s="4"/>
    </row>
    <row r="82" spans="1:18" ht="16.5" customHeight="1">
      <c r="A82" s="45">
        <v>26</v>
      </c>
      <c r="B82" s="12" t="s">
        <v>70</v>
      </c>
      <c r="C82" s="21" t="s">
        <v>97</v>
      </c>
      <c r="D82" s="21">
        <v>9</v>
      </c>
      <c r="E82" s="22">
        <v>8</v>
      </c>
      <c r="F82" s="23">
        <v>3</v>
      </c>
      <c r="G82" s="24">
        <v>5</v>
      </c>
      <c r="H82" s="21">
        <f>SUM(I82:J82)</f>
        <v>325.89999999999998</v>
      </c>
      <c r="I82" s="21">
        <v>124.8</v>
      </c>
      <c r="J82" s="21">
        <v>201.1</v>
      </c>
      <c r="K82" s="17">
        <f>L82+M82</f>
        <v>24</v>
      </c>
      <c r="L82" s="21">
        <v>9</v>
      </c>
      <c r="M82" s="21">
        <v>15</v>
      </c>
      <c r="N82" s="19" t="s">
        <v>72</v>
      </c>
      <c r="O82" s="20" t="s">
        <v>82</v>
      </c>
      <c r="P82" s="17"/>
      <c r="Q82" s="20">
        <v>2025</v>
      </c>
      <c r="R82" s="4"/>
    </row>
    <row r="83" spans="1:18" ht="16.5" customHeight="1">
      <c r="A83" s="45">
        <v>27</v>
      </c>
      <c r="B83" s="12" t="s">
        <v>70</v>
      </c>
      <c r="C83" s="21" t="s">
        <v>29</v>
      </c>
      <c r="D83" s="21">
        <v>2</v>
      </c>
      <c r="E83" s="25">
        <v>22</v>
      </c>
      <c r="F83" s="24">
        <v>6</v>
      </c>
      <c r="G83" s="24">
        <v>16</v>
      </c>
      <c r="H83" s="21">
        <f>SUM(I83:J83)</f>
        <v>659.7</v>
      </c>
      <c r="I83" s="21">
        <v>178.2</v>
      </c>
      <c r="J83" s="21">
        <v>481.5</v>
      </c>
      <c r="K83" s="17">
        <f>L83+M83</f>
        <v>43</v>
      </c>
      <c r="L83" s="21">
        <v>17</v>
      </c>
      <c r="M83" s="21">
        <v>26</v>
      </c>
      <c r="N83" s="19" t="s">
        <v>74</v>
      </c>
      <c r="O83" s="20" t="s">
        <v>82</v>
      </c>
      <c r="P83" s="17"/>
      <c r="Q83" s="20">
        <v>2026</v>
      </c>
      <c r="R83" s="4"/>
    </row>
    <row r="84" spans="1:18" ht="16.5" customHeight="1">
      <c r="A84" s="45">
        <v>28</v>
      </c>
      <c r="B84" s="12" t="s">
        <v>70</v>
      </c>
      <c r="C84" s="17" t="s">
        <v>104</v>
      </c>
      <c r="D84" s="27">
        <v>16</v>
      </c>
      <c r="E84" s="18" t="s">
        <v>105</v>
      </c>
      <c r="F84" s="17">
        <v>1</v>
      </c>
      <c r="G84" s="17">
        <v>6</v>
      </c>
      <c r="H84" s="17">
        <v>328.9</v>
      </c>
      <c r="I84" s="17">
        <v>55.1</v>
      </c>
      <c r="J84" s="17">
        <v>273.8</v>
      </c>
      <c r="K84" s="17">
        <v>13</v>
      </c>
      <c r="L84" s="17">
        <v>1</v>
      </c>
      <c r="M84" s="17">
        <v>12</v>
      </c>
      <c r="N84" s="19" t="s">
        <v>72</v>
      </c>
      <c r="O84" s="20" t="s">
        <v>82</v>
      </c>
      <c r="P84" s="17"/>
      <c r="Q84" s="20">
        <v>2026</v>
      </c>
      <c r="R84" s="4"/>
    </row>
    <row r="85" spans="1:18" ht="16.5" customHeight="1">
      <c r="A85" s="45">
        <v>29</v>
      </c>
      <c r="B85" s="12" t="s">
        <v>70</v>
      </c>
      <c r="C85" s="28" t="s">
        <v>83</v>
      </c>
      <c r="D85" s="28" t="s">
        <v>106</v>
      </c>
      <c r="E85" s="22" t="s">
        <v>85</v>
      </c>
      <c r="F85" s="23">
        <v>3</v>
      </c>
      <c r="G85" s="24">
        <v>8</v>
      </c>
      <c r="H85" s="17">
        <f>SUM(I85:J85)</f>
        <v>688.8</v>
      </c>
      <c r="I85" s="17">
        <v>173</v>
      </c>
      <c r="J85" s="17">
        <v>515.79999999999995</v>
      </c>
      <c r="K85" s="17">
        <f>L85+M85</f>
        <v>33</v>
      </c>
      <c r="L85" s="17">
        <v>13</v>
      </c>
      <c r="M85" s="17">
        <v>20</v>
      </c>
      <c r="N85" s="19" t="s">
        <v>72</v>
      </c>
      <c r="O85" s="20" t="s">
        <v>82</v>
      </c>
      <c r="P85" s="17"/>
      <c r="Q85" s="20">
        <v>2026</v>
      </c>
      <c r="R85" s="4"/>
    </row>
    <row r="86" spans="1:18" ht="16.5" customHeight="1">
      <c r="A86" s="45">
        <v>30</v>
      </c>
      <c r="B86" s="12" t="s">
        <v>70</v>
      </c>
      <c r="C86" s="28" t="s">
        <v>83</v>
      </c>
      <c r="D86" s="28">
        <v>44</v>
      </c>
      <c r="E86" s="22" t="s">
        <v>98</v>
      </c>
      <c r="F86" s="23">
        <v>2</v>
      </c>
      <c r="G86" s="24">
        <v>10</v>
      </c>
      <c r="H86" s="17">
        <f>SUM(I86:J86)</f>
        <v>474.9</v>
      </c>
      <c r="I86" s="17">
        <v>79.900000000000006</v>
      </c>
      <c r="J86" s="17">
        <v>395</v>
      </c>
      <c r="K86" s="17">
        <f>L86+M86</f>
        <v>27</v>
      </c>
      <c r="L86" s="17">
        <v>11</v>
      </c>
      <c r="M86" s="17">
        <v>16</v>
      </c>
      <c r="N86" s="19" t="s">
        <v>72</v>
      </c>
      <c r="O86" s="20" t="s">
        <v>82</v>
      </c>
      <c r="P86" s="17"/>
      <c r="Q86" s="20">
        <v>2026</v>
      </c>
      <c r="R86" s="4"/>
    </row>
    <row r="87" spans="1:18" ht="16.5" customHeight="1">
      <c r="A87" s="45">
        <v>31</v>
      </c>
      <c r="B87" s="12" t="s">
        <v>70</v>
      </c>
      <c r="C87" s="28" t="s">
        <v>83</v>
      </c>
      <c r="D87" s="28" t="s">
        <v>107</v>
      </c>
      <c r="E87" s="22" t="s">
        <v>85</v>
      </c>
      <c r="F87" s="23">
        <v>4</v>
      </c>
      <c r="G87" s="24">
        <v>7</v>
      </c>
      <c r="H87" s="17">
        <v>681.3</v>
      </c>
      <c r="I87" s="17">
        <v>250.6</v>
      </c>
      <c r="J87" s="17">
        <v>430.7</v>
      </c>
      <c r="K87" s="17">
        <v>21</v>
      </c>
      <c r="L87" s="17">
        <v>7</v>
      </c>
      <c r="M87" s="17">
        <v>14</v>
      </c>
      <c r="N87" s="19" t="s">
        <v>72</v>
      </c>
      <c r="O87" s="20" t="s">
        <v>82</v>
      </c>
      <c r="P87" s="17"/>
      <c r="Q87" s="20">
        <v>2027</v>
      </c>
      <c r="R87" s="4"/>
    </row>
    <row r="88" spans="1:18" ht="16.5" customHeight="1">
      <c r="A88" s="45">
        <v>32</v>
      </c>
      <c r="B88" s="12" t="s">
        <v>70</v>
      </c>
      <c r="C88" s="17" t="s">
        <v>95</v>
      </c>
      <c r="D88" s="17">
        <v>47</v>
      </c>
      <c r="E88" s="18" t="s">
        <v>108</v>
      </c>
      <c r="F88" s="17">
        <v>5</v>
      </c>
      <c r="G88" s="17">
        <v>11</v>
      </c>
      <c r="H88" s="17">
        <v>915</v>
      </c>
      <c r="I88" s="17">
        <v>273.39999999999998</v>
      </c>
      <c r="J88" s="17">
        <v>641.6</v>
      </c>
      <c r="K88" s="17">
        <v>45</v>
      </c>
      <c r="L88" s="17">
        <v>12</v>
      </c>
      <c r="M88" s="17">
        <v>33</v>
      </c>
      <c r="N88" s="19" t="s">
        <v>72</v>
      </c>
      <c r="O88" s="20" t="s">
        <v>82</v>
      </c>
      <c r="P88" s="17"/>
      <c r="Q88" s="20">
        <v>2027</v>
      </c>
      <c r="R88" s="4"/>
    </row>
    <row r="89" spans="1:18" ht="16.5" customHeight="1">
      <c r="A89" s="45">
        <v>33</v>
      </c>
      <c r="B89" s="12" t="s">
        <v>70</v>
      </c>
      <c r="C89" s="17" t="s">
        <v>83</v>
      </c>
      <c r="D89" s="17" t="s">
        <v>109</v>
      </c>
      <c r="E89" s="18" t="s">
        <v>110</v>
      </c>
      <c r="F89" s="17">
        <v>5</v>
      </c>
      <c r="G89" s="17">
        <v>5</v>
      </c>
      <c r="H89" s="17">
        <v>775.9</v>
      </c>
      <c r="I89" s="17">
        <v>304.39999999999998</v>
      </c>
      <c r="J89" s="17">
        <v>471.5</v>
      </c>
      <c r="K89" s="17">
        <v>29</v>
      </c>
      <c r="L89" s="17">
        <v>9</v>
      </c>
      <c r="M89" s="17">
        <v>20</v>
      </c>
      <c r="N89" s="19" t="s">
        <v>72</v>
      </c>
      <c r="O89" s="20" t="s">
        <v>82</v>
      </c>
      <c r="P89" s="17"/>
      <c r="Q89" s="20">
        <v>2027</v>
      </c>
      <c r="R89" s="4"/>
    </row>
    <row r="90" spans="1:18" ht="16.5" customHeight="1">
      <c r="A90" s="45">
        <v>34</v>
      </c>
      <c r="B90" s="12" t="s">
        <v>70</v>
      </c>
      <c r="C90" s="28" t="s">
        <v>83</v>
      </c>
      <c r="D90" s="28">
        <v>40</v>
      </c>
      <c r="E90" s="22" t="s">
        <v>98</v>
      </c>
      <c r="F90" s="23">
        <v>5</v>
      </c>
      <c r="G90" s="24">
        <v>7</v>
      </c>
      <c r="H90" s="17">
        <f>SUM(I90:J90)</f>
        <v>489</v>
      </c>
      <c r="I90" s="17">
        <v>166</v>
      </c>
      <c r="J90" s="17">
        <v>323</v>
      </c>
      <c r="K90" s="17">
        <f>L90+M90</f>
        <v>27</v>
      </c>
      <c r="L90" s="17">
        <v>15</v>
      </c>
      <c r="M90" s="17">
        <v>12</v>
      </c>
      <c r="N90" s="19" t="s">
        <v>72</v>
      </c>
      <c r="O90" s="20" t="s">
        <v>82</v>
      </c>
      <c r="P90" s="17"/>
      <c r="Q90" s="20">
        <v>2027</v>
      </c>
      <c r="R90" s="4"/>
    </row>
    <row r="91" spans="1:18" ht="16.5" customHeight="1">
      <c r="A91" s="45">
        <v>35</v>
      </c>
      <c r="B91" s="12" t="s">
        <v>70</v>
      </c>
      <c r="C91" s="29" t="s">
        <v>83</v>
      </c>
      <c r="D91" s="28">
        <v>42</v>
      </c>
      <c r="E91" s="22" t="s">
        <v>85</v>
      </c>
      <c r="F91" s="23">
        <v>2</v>
      </c>
      <c r="G91" s="24">
        <v>9</v>
      </c>
      <c r="H91" s="17">
        <f>SUM(I91:J91)</f>
        <v>495</v>
      </c>
      <c r="I91" s="17">
        <v>134.30000000000001</v>
      </c>
      <c r="J91" s="17">
        <v>360.7</v>
      </c>
      <c r="K91" s="17">
        <f>L91+M91</f>
        <v>25</v>
      </c>
      <c r="L91" s="17">
        <v>8</v>
      </c>
      <c r="M91" s="17">
        <v>17</v>
      </c>
      <c r="N91" s="19" t="s">
        <v>72</v>
      </c>
      <c r="O91" s="20" t="s">
        <v>82</v>
      </c>
      <c r="P91" s="17"/>
      <c r="Q91" s="20">
        <v>2027</v>
      </c>
      <c r="R91" s="4"/>
    </row>
    <row r="92" spans="1:18" ht="16.5" customHeight="1">
      <c r="A92" s="45">
        <v>36</v>
      </c>
      <c r="B92" s="12" t="s">
        <v>70</v>
      </c>
      <c r="C92" s="11" t="s">
        <v>83</v>
      </c>
      <c r="D92" s="17">
        <v>34</v>
      </c>
      <c r="E92" s="18" t="s">
        <v>85</v>
      </c>
      <c r="F92" s="17">
        <v>3</v>
      </c>
      <c r="G92" s="17">
        <v>9</v>
      </c>
      <c r="H92" s="17">
        <v>451.2</v>
      </c>
      <c r="I92" s="17">
        <v>132</v>
      </c>
      <c r="J92" s="17">
        <v>319.2</v>
      </c>
      <c r="K92" s="17">
        <v>22</v>
      </c>
      <c r="L92" s="17">
        <v>4</v>
      </c>
      <c r="M92" s="17">
        <v>18</v>
      </c>
      <c r="N92" s="19" t="s">
        <v>72</v>
      </c>
      <c r="O92" s="20" t="s">
        <v>82</v>
      </c>
      <c r="P92" s="17"/>
      <c r="Q92" s="20">
        <v>2027</v>
      </c>
      <c r="R92" s="4"/>
    </row>
    <row r="93" spans="1:18" ht="16.5" customHeight="1">
      <c r="A93" s="45">
        <v>37</v>
      </c>
      <c r="B93" s="12" t="s">
        <v>70</v>
      </c>
      <c r="C93" s="11" t="s">
        <v>83</v>
      </c>
      <c r="D93" s="17">
        <v>36</v>
      </c>
      <c r="E93" s="18" t="s">
        <v>98</v>
      </c>
      <c r="F93" s="17">
        <v>1</v>
      </c>
      <c r="G93" s="17">
        <v>11</v>
      </c>
      <c r="H93" s="17">
        <v>498.1</v>
      </c>
      <c r="I93" s="17">
        <v>31.5</v>
      </c>
      <c r="J93" s="17">
        <v>466.6</v>
      </c>
      <c r="K93" s="17">
        <v>28</v>
      </c>
      <c r="L93" s="17">
        <v>2</v>
      </c>
      <c r="M93" s="17">
        <v>26</v>
      </c>
      <c r="N93" s="19" t="s">
        <v>72</v>
      </c>
      <c r="O93" s="20" t="s">
        <v>82</v>
      </c>
      <c r="P93" s="17"/>
      <c r="Q93" s="20">
        <v>2027</v>
      </c>
      <c r="R93" s="4"/>
    </row>
    <row r="94" spans="1:18" ht="16.5" customHeight="1">
      <c r="A94" s="45">
        <v>38</v>
      </c>
      <c r="B94" s="12" t="s">
        <v>70</v>
      </c>
      <c r="C94" s="11" t="s">
        <v>97</v>
      </c>
      <c r="D94" s="17">
        <v>1</v>
      </c>
      <c r="E94" s="22">
        <v>12</v>
      </c>
      <c r="F94" s="23">
        <v>2</v>
      </c>
      <c r="G94" s="24">
        <v>10</v>
      </c>
      <c r="H94" s="17">
        <v>510.2</v>
      </c>
      <c r="I94" s="17">
        <v>83</v>
      </c>
      <c r="J94" s="17">
        <v>427.2</v>
      </c>
      <c r="K94" s="17">
        <v>26</v>
      </c>
      <c r="L94" s="17">
        <v>3</v>
      </c>
      <c r="M94" s="17">
        <v>23</v>
      </c>
      <c r="N94" s="19" t="s">
        <v>72</v>
      </c>
      <c r="O94" s="20" t="s">
        <v>82</v>
      </c>
      <c r="P94" s="17"/>
      <c r="Q94" s="20">
        <v>2027</v>
      </c>
      <c r="R94" s="4"/>
    </row>
    <row r="95" spans="1:18" ht="16.5" customHeight="1">
      <c r="A95" s="45">
        <v>39</v>
      </c>
      <c r="B95" s="12" t="s">
        <v>70</v>
      </c>
      <c r="C95" s="8" t="s">
        <v>97</v>
      </c>
      <c r="D95" s="21">
        <v>2</v>
      </c>
      <c r="E95" s="22">
        <f t="shared" ref="E95:E105" si="3">G95+F95</f>
        <v>12</v>
      </c>
      <c r="F95" s="26">
        <v>3</v>
      </c>
      <c r="G95" s="24">
        <v>9</v>
      </c>
      <c r="H95" s="21">
        <v>485.6</v>
      </c>
      <c r="I95" s="21">
        <v>140.4</v>
      </c>
      <c r="J95" s="21">
        <v>345.2</v>
      </c>
      <c r="K95" s="17">
        <f t="shared" ref="K95:K107" si="4">L95+M95</f>
        <v>24</v>
      </c>
      <c r="L95" s="21">
        <v>6</v>
      </c>
      <c r="M95" s="21">
        <v>18</v>
      </c>
      <c r="N95" s="19" t="s">
        <v>72</v>
      </c>
      <c r="O95" s="20" t="s">
        <v>82</v>
      </c>
      <c r="P95" s="17"/>
      <c r="Q95" s="20">
        <v>2027</v>
      </c>
      <c r="R95" s="4"/>
    </row>
    <row r="96" spans="1:18" ht="16.5" customHeight="1">
      <c r="A96" s="45">
        <v>40</v>
      </c>
      <c r="B96" s="12" t="s">
        <v>70</v>
      </c>
      <c r="C96" s="8" t="s">
        <v>97</v>
      </c>
      <c r="D96" s="21">
        <v>3</v>
      </c>
      <c r="E96" s="22">
        <f t="shared" si="3"/>
        <v>12</v>
      </c>
      <c r="F96" s="26">
        <v>3</v>
      </c>
      <c r="G96" s="24">
        <v>9</v>
      </c>
      <c r="H96" s="21">
        <f t="shared" ref="H96:H107" si="5">SUM(I96:J96)</f>
        <v>501.8</v>
      </c>
      <c r="I96" s="21">
        <v>187.5</v>
      </c>
      <c r="J96" s="21">
        <v>314.3</v>
      </c>
      <c r="K96" s="17">
        <f t="shared" si="4"/>
        <v>30</v>
      </c>
      <c r="L96" s="21">
        <v>10</v>
      </c>
      <c r="M96" s="21">
        <v>20</v>
      </c>
      <c r="N96" s="19" t="s">
        <v>72</v>
      </c>
      <c r="O96" s="20" t="s">
        <v>82</v>
      </c>
      <c r="P96" s="17"/>
      <c r="Q96" s="20">
        <v>2027</v>
      </c>
      <c r="R96" s="4"/>
    </row>
    <row r="97" spans="1:18" ht="16.5" customHeight="1">
      <c r="A97" s="45">
        <v>41</v>
      </c>
      <c r="B97" s="12" t="s">
        <v>70</v>
      </c>
      <c r="C97" s="8" t="s">
        <v>97</v>
      </c>
      <c r="D97" s="21">
        <v>6</v>
      </c>
      <c r="E97" s="22">
        <f t="shared" si="3"/>
        <v>12</v>
      </c>
      <c r="F97" s="26">
        <v>3</v>
      </c>
      <c r="G97" s="24">
        <v>9</v>
      </c>
      <c r="H97" s="21">
        <f t="shared" si="5"/>
        <v>504.9</v>
      </c>
      <c r="I97" s="21">
        <v>93</v>
      </c>
      <c r="J97" s="21">
        <v>411.9</v>
      </c>
      <c r="K97" s="17">
        <f t="shared" si="4"/>
        <v>31</v>
      </c>
      <c r="L97" s="21">
        <v>6</v>
      </c>
      <c r="M97" s="21">
        <v>25</v>
      </c>
      <c r="N97" s="19" t="s">
        <v>72</v>
      </c>
      <c r="O97" s="20" t="s">
        <v>82</v>
      </c>
      <c r="P97" s="17"/>
      <c r="Q97" s="20">
        <v>2027</v>
      </c>
      <c r="R97" s="4"/>
    </row>
    <row r="98" spans="1:18" s="51" customFormat="1" ht="16.5" customHeight="1">
      <c r="A98" s="45">
        <v>42</v>
      </c>
      <c r="B98" s="52" t="s">
        <v>70</v>
      </c>
      <c r="C98" s="7" t="s">
        <v>97</v>
      </c>
      <c r="D98" s="7">
        <v>7</v>
      </c>
      <c r="E98" s="55">
        <f t="shared" si="3"/>
        <v>12</v>
      </c>
      <c r="F98" s="58">
        <v>0</v>
      </c>
      <c r="G98" s="37">
        <v>12</v>
      </c>
      <c r="H98" s="7">
        <f t="shared" si="5"/>
        <v>483.8</v>
      </c>
      <c r="I98" s="7">
        <v>0</v>
      </c>
      <c r="J98" s="7">
        <v>483.8</v>
      </c>
      <c r="K98" s="16">
        <f t="shared" si="4"/>
        <v>19</v>
      </c>
      <c r="L98" s="7">
        <v>0</v>
      </c>
      <c r="M98" s="7">
        <v>19</v>
      </c>
      <c r="N98" s="50" t="s">
        <v>72</v>
      </c>
      <c r="O98" s="49" t="s">
        <v>82</v>
      </c>
      <c r="P98" s="16"/>
      <c r="Q98" s="20">
        <v>2027</v>
      </c>
      <c r="R98" s="45"/>
    </row>
    <row r="99" spans="1:18" ht="16.5" customHeight="1">
      <c r="A99" s="45">
        <v>43</v>
      </c>
      <c r="B99" s="12" t="s">
        <v>70</v>
      </c>
      <c r="C99" s="8" t="s">
        <v>97</v>
      </c>
      <c r="D99" s="21">
        <v>10</v>
      </c>
      <c r="E99" s="22">
        <f t="shared" si="3"/>
        <v>12</v>
      </c>
      <c r="F99" s="23">
        <v>3</v>
      </c>
      <c r="G99" s="24">
        <v>9</v>
      </c>
      <c r="H99" s="21">
        <f t="shared" si="5"/>
        <v>502.9</v>
      </c>
      <c r="I99" s="21">
        <v>113.2</v>
      </c>
      <c r="J99" s="21">
        <v>389.7</v>
      </c>
      <c r="K99" s="17">
        <f t="shared" si="4"/>
        <v>21</v>
      </c>
      <c r="L99" s="21">
        <v>7</v>
      </c>
      <c r="M99" s="21">
        <v>14</v>
      </c>
      <c r="N99" s="19" t="s">
        <v>72</v>
      </c>
      <c r="O99" s="20" t="s">
        <v>82</v>
      </c>
      <c r="P99" s="17"/>
      <c r="Q99" s="20">
        <v>2028</v>
      </c>
      <c r="R99" s="4"/>
    </row>
    <row r="100" spans="1:18" ht="16.5" customHeight="1">
      <c r="A100" s="45">
        <v>44</v>
      </c>
      <c r="B100" s="12" t="s">
        <v>70</v>
      </c>
      <c r="C100" s="8" t="s">
        <v>97</v>
      </c>
      <c r="D100" s="21">
        <v>11</v>
      </c>
      <c r="E100" s="22">
        <f t="shared" si="3"/>
        <v>11</v>
      </c>
      <c r="F100" s="23">
        <v>5</v>
      </c>
      <c r="G100" s="24">
        <v>6</v>
      </c>
      <c r="H100" s="21">
        <f t="shared" si="5"/>
        <v>470.3</v>
      </c>
      <c r="I100" s="21">
        <v>206.8</v>
      </c>
      <c r="J100" s="21">
        <v>263.5</v>
      </c>
      <c r="K100" s="17">
        <f t="shared" si="4"/>
        <v>18</v>
      </c>
      <c r="L100" s="21">
        <v>8</v>
      </c>
      <c r="M100" s="21">
        <v>10</v>
      </c>
      <c r="N100" s="19" t="s">
        <v>72</v>
      </c>
      <c r="O100" s="20" t="s">
        <v>82</v>
      </c>
      <c r="P100" s="17"/>
      <c r="Q100" s="20">
        <v>2028</v>
      </c>
      <c r="R100" s="4"/>
    </row>
    <row r="101" spans="1:18" ht="16.5" customHeight="1">
      <c r="A101" s="45">
        <v>45</v>
      </c>
      <c r="B101" s="12" t="s">
        <v>70</v>
      </c>
      <c r="C101" s="11" t="s">
        <v>88</v>
      </c>
      <c r="D101" s="17">
        <v>4</v>
      </c>
      <c r="E101" s="22">
        <f t="shared" si="3"/>
        <v>8</v>
      </c>
      <c r="F101" s="23">
        <v>4</v>
      </c>
      <c r="G101" s="24">
        <v>4</v>
      </c>
      <c r="H101" s="17">
        <f t="shared" si="5"/>
        <v>364.6</v>
      </c>
      <c r="I101" s="17">
        <v>177.6</v>
      </c>
      <c r="J101" s="17">
        <v>187</v>
      </c>
      <c r="K101" s="17">
        <f t="shared" si="4"/>
        <v>24</v>
      </c>
      <c r="L101" s="17">
        <v>10</v>
      </c>
      <c r="M101" s="17">
        <v>14</v>
      </c>
      <c r="N101" s="19" t="s">
        <v>72</v>
      </c>
      <c r="O101" s="20" t="s">
        <v>82</v>
      </c>
      <c r="P101" s="17"/>
      <c r="Q101" s="20">
        <v>2028</v>
      </c>
      <c r="R101" s="4"/>
    </row>
    <row r="102" spans="1:18" ht="16.5" customHeight="1">
      <c r="A102" s="45">
        <v>46</v>
      </c>
      <c r="B102" s="12" t="s">
        <v>70</v>
      </c>
      <c r="C102" s="8" t="s">
        <v>88</v>
      </c>
      <c r="D102" s="21">
        <v>6</v>
      </c>
      <c r="E102" s="22">
        <f t="shared" si="3"/>
        <v>12</v>
      </c>
      <c r="F102" s="26">
        <v>3</v>
      </c>
      <c r="G102" s="24">
        <v>9</v>
      </c>
      <c r="H102" s="21">
        <f t="shared" si="5"/>
        <v>494.6</v>
      </c>
      <c r="I102" s="21">
        <v>143.9</v>
      </c>
      <c r="J102" s="21">
        <v>350.7</v>
      </c>
      <c r="K102" s="17">
        <f t="shared" si="4"/>
        <v>28</v>
      </c>
      <c r="L102" s="21">
        <v>7</v>
      </c>
      <c r="M102" s="21">
        <v>21</v>
      </c>
      <c r="N102" s="19" t="s">
        <v>72</v>
      </c>
      <c r="O102" s="20" t="s">
        <v>82</v>
      </c>
      <c r="P102" s="17"/>
      <c r="Q102" s="20">
        <v>2028</v>
      </c>
      <c r="R102" s="4"/>
    </row>
    <row r="103" spans="1:18" ht="16.5" customHeight="1">
      <c r="A103" s="45">
        <v>47</v>
      </c>
      <c r="B103" s="12" t="s">
        <v>70</v>
      </c>
      <c r="C103" s="8" t="s">
        <v>88</v>
      </c>
      <c r="D103" s="21">
        <v>8</v>
      </c>
      <c r="E103" s="22">
        <f t="shared" si="3"/>
        <v>12</v>
      </c>
      <c r="F103" s="23">
        <v>2</v>
      </c>
      <c r="G103" s="24">
        <v>10</v>
      </c>
      <c r="H103" s="21">
        <f t="shared" si="5"/>
        <v>496.3</v>
      </c>
      <c r="I103" s="21">
        <v>69.5</v>
      </c>
      <c r="J103" s="21">
        <v>426.8</v>
      </c>
      <c r="K103" s="17">
        <f t="shared" si="4"/>
        <v>23</v>
      </c>
      <c r="L103" s="21">
        <v>4</v>
      </c>
      <c r="M103" s="21">
        <v>19</v>
      </c>
      <c r="N103" s="19" t="s">
        <v>72</v>
      </c>
      <c r="O103" s="20" t="s">
        <v>82</v>
      </c>
      <c r="P103" s="17"/>
      <c r="Q103" s="20">
        <v>2028</v>
      </c>
      <c r="R103" s="4"/>
    </row>
    <row r="104" spans="1:18" ht="16.5" customHeight="1">
      <c r="A104" s="45">
        <v>48</v>
      </c>
      <c r="B104" s="12" t="s">
        <v>70</v>
      </c>
      <c r="C104" s="11" t="s">
        <v>88</v>
      </c>
      <c r="D104" s="17">
        <v>10</v>
      </c>
      <c r="E104" s="22">
        <f t="shared" si="3"/>
        <v>22</v>
      </c>
      <c r="F104" s="23">
        <v>22</v>
      </c>
      <c r="G104" s="24">
        <v>0</v>
      </c>
      <c r="H104" s="17">
        <f t="shared" si="5"/>
        <v>440.6</v>
      </c>
      <c r="I104" s="17">
        <v>440.6</v>
      </c>
      <c r="J104" s="17">
        <v>0</v>
      </c>
      <c r="K104" s="17">
        <f t="shared" si="4"/>
        <v>34</v>
      </c>
      <c r="L104" s="17">
        <v>34</v>
      </c>
      <c r="M104" s="17">
        <v>0</v>
      </c>
      <c r="N104" s="19" t="s">
        <v>72</v>
      </c>
      <c r="O104" s="20" t="s">
        <v>82</v>
      </c>
      <c r="P104" s="17"/>
      <c r="Q104" s="20">
        <v>2028</v>
      </c>
      <c r="R104" s="4"/>
    </row>
    <row r="105" spans="1:18" ht="16.5" customHeight="1">
      <c r="A105" s="45">
        <v>49</v>
      </c>
      <c r="B105" s="12" t="s">
        <v>70</v>
      </c>
      <c r="C105" s="11" t="s">
        <v>88</v>
      </c>
      <c r="D105" s="17">
        <v>12</v>
      </c>
      <c r="E105" s="22">
        <f t="shared" si="3"/>
        <v>17</v>
      </c>
      <c r="F105" s="23">
        <v>17</v>
      </c>
      <c r="G105" s="24">
        <v>0</v>
      </c>
      <c r="H105" s="17">
        <f t="shared" si="5"/>
        <v>405.1</v>
      </c>
      <c r="I105" s="17">
        <v>405.1</v>
      </c>
      <c r="J105" s="17">
        <v>0</v>
      </c>
      <c r="K105" s="17">
        <f t="shared" si="4"/>
        <v>22</v>
      </c>
      <c r="L105" s="17">
        <v>22</v>
      </c>
      <c r="M105" s="17">
        <v>0</v>
      </c>
      <c r="N105" s="19" t="s">
        <v>72</v>
      </c>
      <c r="O105" s="20" t="s">
        <v>82</v>
      </c>
      <c r="P105" s="17"/>
      <c r="Q105" s="20">
        <v>2028</v>
      </c>
      <c r="R105" s="4"/>
    </row>
    <row r="106" spans="1:18" ht="16.5" customHeight="1">
      <c r="A106" s="45">
        <v>50</v>
      </c>
      <c r="B106" s="12" t="s">
        <v>70</v>
      </c>
      <c r="C106" s="11" t="s">
        <v>88</v>
      </c>
      <c r="D106" s="17">
        <v>14</v>
      </c>
      <c r="E106" s="22">
        <v>10</v>
      </c>
      <c r="F106" s="23">
        <v>6</v>
      </c>
      <c r="G106" s="24">
        <v>4</v>
      </c>
      <c r="H106" s="17">
        <v>429</v>
      </c>
      <c r="I106" s="17">
        <v>197</v>
      </c>
      <c r="J106" s="17">
        <v>232</v>
      </c>
      <c r="K106" s="17">
        <f t="shared" si="4"/>
        <v>29</v>
      </c>
      <c r="L106" s="17">
        <v>15</v>
      </c>
      <c r="M106" s="17">
        <v>14</v>
      </c>
      <c r="N106" s="19" t="s">
        <v>72</v>
      </c>
      <c r="O106" s="20" t="s">
        <v>82</v>
      </c>
      <c r="P106" s="17"/>
      <c r="Q106" s="20">
        <v>2028</v>
      </c>
      <c r="R106" s="4"/>
    </row>
    <row r="107" spans="1:18" ht="16.5" customHeight="1">
      <c r="A107" s="45">
        <v>51</v>
      </c>
      <c r="B107" s="12" t="s">
        <v>70</v>
      </c>
      <c r="C107" s="11" t="s">
        <v>88</v>
      </c>
      <c r="D107" s="17">
        <v>16</v>
      </c>
      <c r="E107" s="22">
        <f>G107+F107</f>
        <v>12</v>
      </c>
      <c r="F107" s="23">
        <v>1</v>
      </c>
      <c r="G107" s="24">
        <v>11</v>
      </c>
      <c r="H107" s="17">
        <f t="shared" si="5"/>
        <v>501.4</v>
      </c>
      <c r="I107" s="17">
        <v>51.4</v>
      </c>
      <c r="J107" s="17">
        <v>450</v>
      </c>
      <c r="K107" s="17">
        <f t="shared" si="4"/>
        <v>31</v>
      </c>
      <c r="L107" s="17">
        <v>4</v>
      </c>
      <c r="M107" s="17">
        <v>27</v>
      </c>
      <c r="N107" s="19" t="s">
        <v>72</v>
      </c>
      <c r="O107" s="20" t="s">
        <v>82</v>
      </c>
      <c r="P107" s="17"/>
      <c r="Q107" s="20">
        <v>2028</v>
      </c>
      <c r="R107" s="4"/>
    </row>
    <row r="108" spans="1:18" ht="16.5" customHeight="1">
      <c r="A108" s="45">
        <v>52</v>
      </c>
      <c r="B108" s="12" t="s">
        <v>70</v>
      </c>
      <c r="C108" s="11" t="s">
        <v>88</v>
      </c>
      <c r="D108" s="17">
        <v>28</v>
      </c>
      <c r="E108" s="22">
        <v>12</v>
      </c>
      <c r="F108" s="23">
        <v>2</v>
      </c>
      <c r="G108" s="24">
        <v>10</v>
      </c>
      <c r="H108" s="17">
        <v>748.3</v>
      </c>
      <c r="I108" s="17">
        <v>112.2</v>
      </c>
      <c r="J108" s="17">
        <v>636.1</v>
      </c>
      <c r="K108" s="17">
        <v>36</v>
      </c>
      <c r="L108" s="17">
        <v>4</v>
      </c>
      <c r="M108" s="17">
        <v>32</v>
      </c>
      <c r="N108" s="19" t="s">
        <v>111</v>
      </c>
      <c r="O108" s="20" t="s">
        <v>82</v>
      </c>
      <c r="P108" s="17"/>
      <c r="Q108" s="20">
        <v>2028</v>
      </c>
      <c r="R108" s="4"/>
    </row>
    <row r="109" spans="1:18" ht="16.5" customHeight="1">
      <c r="A109" s="45">
        <v>53</v>
      </c>
      <c r="B109" s="12" t="s">
        <v>70</v>
      </c>
      <c r="C109" s="11" t="s">
        <v>88</v>
      </c>
      <c r="D109" s="17">
        <v>17</v>
      </c>
      <c r="E109" s="22">
        <v>17</v>
      </c>
      <c r="F109" s="23">
        <v>3</v>
      </c>
      <c r="G109" s="24">
        <v>14</v>
      </c>
      <c r="H109" s="17">
        <f>SUM(I109:J109)</f>
        <v>840.3</v>
      </c>
      <c r="I109" s="17">
        <v>146.30000000000001</v>
      </c>
      <c r="J109" s="17">
        <v>694</v>
      </c>
      <c r="K109" s="17">
        <f>L109+M109</f>
        <v>31</v>
      </c>
      <c r="L109" s="17">
        <v>9</v>
      </c>
      <c r="M109" s="17">
        <v>22</v>
      </c>
      <c r="N109" s="19" t="s">
        <v>72</v>
      </c>
      <c r="O109" s="20" t="s">
        <v>82</v>
      </c>
      <c r="P109" s="17"/>
      <c r="Q109" s="20">
        <v>2028</v>
      </c>
      <c r="R109" s="4"/>
    </row>
    <row r="110" spans="1:18" ht="16.5" customHeight="1">
      <c r="A110" s="45">
        <v>54</v>
      </c>
      <c r="B110" s="12" t="s">
        <v>70</v>
      </c>
      <c r="C110" s="17" t="s">
        <v>112</v>
      </c>
      <c r="D110" s="17">
        <v>3</v>
      </c>
      <c r="E110" s="22">
        <f>G110+F110</f>
        <v>12</v>
      </c>
      <c r="F110" s="26">
        <v>1</v>
      </c>
      <c r="G110" s="24">
        <v>11</v>
      </c>
      <c r="H110" s="17">
        <f>SUM(I110:J110)</f>
        <v>489</v>
      </c>
      <c r="I110" s="17">
        <v>51.5</v>
      </c>
      <c r="J110" s="17">
        <v>437.5</v>
      </c>
      <c r="K110" s="17">
        <f>L110+M110</f>
        <v>22</v>
      </c>
      <c r="L110" s="17">
        <v>4</v>
      </c>
      <c r="M110" s="17">
        <v>18</v>
      </c>
      <c r="N110" s="19" t="s">
        <v>74</v>
      </c>
      <c r="O110" s="20" t="s">
        <v>82</v>
      </c>
      <c r="P110" s="17"/>
      <c r="Q110" s="20">
        <v>2028</v>
      </c>
      <c r="R110" s="4"/>
    </row>
    <row r="111" spans="1:18" ht="16.5" customHeight="1">
      <c r="A111" s="45">
        <v>55</v>
      </c>
      <c r="B111" s="12" t="s">
        <v>70</v>
      </c>
      <c r="C111" s="11" t="s">
        <v>92</v>
      </c>
      <c r="D111" s="17">
        <v>8</v>
      </c>
      <c r="E111" s="22" t="s">
        <v>113</v>
      </c>
      <c r="F111" s="23">
        <v>4</v>
      </c>
      <c r="G111" s="24">
        <v>5</v>
      </c>
      <c r="H111" s="17">
        <f>SUM(I111:J111)</f>
        <v>729.40000000000009</v>
      </c>
      <c r="I111" s="17">
        <f>343.6+65.7</f>
        <v>409.3</v>
      </c>
      <c r="J111" s="17">
        <v>320.10000000000002</v>
      </c>
      <c r="K111" s="17">
        <f>L111+M111</f>
        <v>33</v>
      </c>
      <c r="L111" s="17">
        <f>16+6</f>
        <v>22</v>
      </c>
      <c r="M111" s="17">
        <v>11</v>
      </c>
      <c r="N111" s="19" t="s">
        <v>72</v>
      </c>
      <c r="O111" s="20" t="s">
        <v>82</v>
      </c>
      <c r="P111" s="17"/>
      <c r="Q111" s="20">
        <v>2028</v>
      </c>
      <c r="R111" s="4"/>
    </row>
    <row r="112" spans="1:18" ht="16.5" customHeight="1">
      <c r="A112" s="45">
        <v>56</v>
      </c>
      <c r="B112" s="12" t="s">
        <v>70</v>
      </c>
      <c r="C112" s="8" t="s">
        <v>92</v>
      </c>
      <c r="D112" s="21">
        <v>12</v>
      </c>
      <c r="E112" s="22" t="s">
        <v>114</v>
      </c>
      <c r="F112" s="26">
        <v>2</v>
      </c>
      <c r="G112" s="24">
        <v>15</v>
      </c>
      <c r="H112" s="21">
        <f>SUM(I112:J112)</f>
        <v>924</v>
      </c>
      <c r="I112" s="21">
        <v>80.400000000000006</v>
      </c>
      <c r="J112" s="21">
        <v>843.6</v>
      </c>
      <c r="K112" s="17">
        <f>L112+M112</f>
        <v>43</v>
      </c>
      <c r="L112" s="21">
        <v>5</v>
      </c>
      <c r="M112" s="21">
        <v>38</v>
      </c>
      <c r="N112" s="19" t="s">
        <v>72</v>
      </c>
      <c r="O112" s="20" t="s">
        <v>82</v>
      </c>
      <c r="P112" s="17"/>
      <c r="Q112" s="20">
        <v>2028</v>
      </c>
      <c r="R112" s="4"/>
    </row>
    <row r="113" spans="1:18" ht="16.5" customHeight="1">
      <c r="A113" s="45">
        <v>57</v>
      </c>
      <c r="B113" s="12" t="s">
        <v>70</v>
      </c>
      <c r="C113" s="8" t="s">
        <v>92</v>
      </c>
      <c r="D113" s="21">
        <v>25</v>
      </c>
      <c r="E113" s="22" t="s">
        <v>110</v>
      </c>
      <c r="F113" s="26">
        <v>3</v>
      </c>
      <c r="G113" s="24">
        <v>7</v>
      </c>
      <c r="H113" s="21">
        <f>SUM(I113:J113)</f>
        <v>742.7</v>
      </c>
      <c r="I113" s="21">
        <v>300.2</v>
      </c>
      <c r="J113" s="21">
        <v>442.5</v>
      </c>
      <c r="K113" s="17">
        <f>L113+M113</f>
        <v>36</v>
      </c>
      <c r="L113" s="21">
        <v>15</v>
      </c>
      <c r="M113" s="21">
        <v>21</v>
      </c>
      <c r="N113" s="19" t="s">
        <v>72</v>
      </c>
      <c r="O113" s="20" t="s">
        <v>82</v>
      </c>
      <c r="P113" s="17"/>
      <c r="Q113" s="20">
        <v>2029</v>
      </c>
      <c r="R113" s="4"/>
    </row>
    <row r="114" spans="1:18" ht="16.5" customHeight="1">
      <c r="A114" s="45">
        <v>58</v>
      </c>
      <c r="B114" s="12" t="s">
        <v>70</v>
      </c>
      <c r="C114" s="11" t="s">
        <v>60</v>
      </c>
      <c r="D114" s="17">
        <v>38</v>
      </c>
      <c r="E114" s="18">
        <v>11</v>
      </c>
      <c r="F114" s="17">
        <v>7</v>
      </c>
      <c r="G114" s="17">
        <v>4</v>
      </c>
      <c r="H114" s="17">
        <v>445.5</v>
      </c>
      <c r="I114" s="17">
        <v>294.10000000000002</v>
      </c>
      <c r="J114" s="17">
        <v>151.4</v>
      </c>
      <c r="K114" s="17">
        <v>28</v>
      </c>
      <c r="L114" s="17">
        <v>15</v>
      </c>
      <c r="M114" s="17">
        <v>13</v>
      </c>
      <c r="N114" s="19" t="s">
        <v>72</v>
      </c>
      <c r="O114" s="20" t="s">
        <v>82</v>
      </c>
      <c r="P114" s="17"/>
      <c r="Q114" s="20">
        <v>2029</v>
      </c>
      <c r="R114" s="4"/>
    </row>
    <row r="115" spans="1:18" ht="16.5" customHeight="1">
      <c r="A115" s="45">
        <v>59</v>
      </c>
      <c r="B115" s="12" t="s">
        <v>70</v>
      </c>
      <c r="C115" s="11" t="s">
        <v>115</v>
      </c>
      <c r="D115" s="17" t="s">
        <v>116</v>
      </c>
      <c r="E115" s="18">
        <v>20</v>
      </c>
      <c r="F115" s="25">
        <v>4</v>
      </c>
      <c r="G115" s="23">
        <v>16</v>
      </c>
      <c r="H115" s="30">
        <v>900.2</v>
      </c>
      <c r="I115" s="17">
        <v>180.5</v>
      </c>
      <c r="J115" s="17">
        <v>719.7</v>
      </c>
      <c r="K115" s="17">
        <v>19</v>
      </c>
      <c r="L115" s="17">
        <v>8</v>
      </c>
      <c r="M115" s="17">
        <v>11</v>
      </c>
      <c r="N115" s="19" t="s">
        <v>72</v>
      </c>
      <c r="O115" s="20" t="s">
        <v>82</v>
      </c>
      <c r="P115" s="17"/>
      <c r="Q115" s="20">
        <v>2029</v>
      </c>
      <c r="R115" s="4"/>
    </row>
    <row r="116" spans="1:18" ht="16.5" customHeight="1">
      <c r="A116" s="45">
        <v>60</v>
      </c>
      <c r="B116" s="12" t="s">
        <v>70</v>
      </c>
      <c r="C116" s="11" t="s">
        <v>117</v>
      </c>
      <c r="D116" s="17">
        <v>2</v>
      </c>
      <c r="E116" s="22">
        <f t="shared" ref="E116:E123" si="6">G116+F116</f>
        <v>12</v>
      </c>
      <c r="F116" s="26">
        <v>2</v>
      </c>
      <c r="G116" s="24">
        <v>10</v>
      </c>
      <c r="H116" s="17">
        <v>503.2</v>
      </c>
      <c r="I116" s="17">
        <v>86.3</v>
      </c>
      <c r="J116" s="17">
        <v>416.9</v>
      </c>
      <c r="K116" s="17">
        <f t="shared" ref="K116:K123" si="7">L116+M116</f>
        <v>20</v>
      </c>
      <c r="L116" s="17">
        <v>3</v>
      </c>
      <c r="M116" s="17">
        <v>17</v>
      </c>
      <c r="N116" s="19" t="s">
        <v>74</v>
      </c>
      <c r="O116" s="20" t="s">
        <v>82</v>
      </c>
      <c r="P116" s="17"/>
      <c r="Q116" s="20">
        <v>2029</v>
      </c>
      <c r="R116" s="4"/>
    </row>
    <row r="117" spans="1:18" ht="16.5" customHeight="1">
      <c r="A117" s="45">
        <v>61</v>
      </c>
      <c r="B117" s="12" t="s">
        <v>70</v>
      </c>
      <c r="C117" s="11" t="s">
        <v>117</v>
      </c>
      <c r="D117" s="17">
        <v>4</v>
      </c>
      <c r="E117" s="22">
        <v>11</v>
      </c>
      <c r="F117" s="26">
        <v>3</v>
      </c>
      <c r="G117" s="24">
        <v>8</v>
      </c>
      <c r="H117" s="17">
        <f t="shared" ref="H117:H122" si="8">SUM(I117:J117)</f>
        <v>445.20000000000005</v>
      </c>
      <c r="I117" s="17">
        <v>132.6</v>
      </c>
      <c r="J117" s="17">
        <v>312.60000000000002</v>
      </c>
      <c r="K117" s="17">
        <f t="shared" si="7"/>
        <v>28</v>
      </c>
      <c r="L117" s="17">
        <v>10</v>
      </c>
      <c r="M117" s="17">
        <v>18</v>
      </c>
      <c r="N117" s="19" t="s">
        <v>100</v>
      </c>
      <c r="O117" s="20" t="s">
        <v>82</v>
      </c>
      <c r="P117" s="17"/>
      <c r="Q117" s="20">
        <v>2029</v>
      </c>
      <c r="R117" s="4"/>
    </row>
    <row r="118" spans="1:18" ht="16.5" customHeight="1">
      <c r="A118" s="45">
        <v>62</v>
      </c>
      <c r="B118" s="12" t="s">
        <v>70</v>
      </c>
      <c r="C118" s="11" t="s">
        <v>117</v>
      </c>
      <c r="D118" s="17">
        <v>6</v>
      </c>
      <c r="E118" s="22">
        <f t="shared" si="6"/>
        <v>12</v>
      </c>
      <c r="F118" s="23">
        <v>4</v>
      </c>
      <c r="G118" s="24">
        <v>8</v>
      </c>
      <c r="H118" s="17">
        <f t="shared" si="8"/>
        <v>449</v>
      </c>
      <c r="I118" s="17">
        <v>51.6</v>
      </c>
      <c r="J118" s="17">
        <v>397.4</v>
      </c>
      <c r="K118" s="17">
        <f t="shared" si="7"/>
        <v>36</v>
      </c>
      <c r="L118" s="17">
        <v>8</v>
      </c>
      <c r="M118" s="17">
        <v>28</v>
      </c>
      <c r="N118" s="19" t="s">
        <v>100</v>
      </c>
      <c r="O118" s="20" t="s">
        <v>82</v>
      </c>
      <c r="P118" s="17"/>
      <c r="Q118" s="20">
        <v>2029</v>
      </c>
      <c r="R118" s="4"/>
    </row>
    <row r="119" spans="1:18" ht="16.5" customHeight="1">
      <c r="A119" s="45">
        <v>63</v>
      </c>
      <c r="B119" s="12" t="s">
        <v>70</v>
      </c>
      <c r="C119" s="8" t="s">
        <v>117</v>
      </c>
      <c r="D119" s="21">
        <v>8</v>
      </c>
      <c r="E119" s="22">
        <f t="shared" si="6"/>
        <v>12</v>
      </c>
      <c r="F119" s="26">
        <v>3</v>
      </c>
      <c r="G119" s="24">
        <v>9</v>
      </c>
      <c r="H119" s="21">
        <f t="shared" si="8"/>
        <v>498.4</v>
      </c>
      <c r="I119" s="21">
        <v>135</v>
      </c>
      <c r="J119" s="21">
        <v>363.4</v>
      </c>
      <c r="K119" s="17">
        <f t="shared" si="7"/>
        <v>21</v>
      </c>
      <c r="L119" s="21">
        <v>8</v>
      </c>
      <c r="M119" s="21">
        <v>13</v>
      </c>
      <c r="N119" s="19" t="s">
        <v>74</v>
      </c>
      <c r="O119" s="20" t="s">
        <v>82</v>
      </c>
      <c r="P119" s="17"/>
      <c r="Q119" s="20">
        <v>2029</v>
      </c>
      <c r="R119" s="4"/>
    </row>
    <row r="120" spans="1:18" ht="16.5" customHeight="1">
      <c r="A120" s="45">
        <v>64</v>
      </c>
      <c r="B120" s="12" t="s">
        <v>70</v>
      </c>
      <c r="C120" s="8" t="s">
        <v>117</v>
      </c>
      <c r="D120" s="21">
        <v>9</v>
      </c>
      <c r="E120" s="22">
        <f t="shared" si="6"/>
        <v>12</v>
      </c>
      <c r="F120" s="23">
        <v>2</v>
      </c>
      <c r="G120" s="24">
        <v>10</v>
      </c>
      <c r="H120" s="21">
        <v>504.4</v>
      </c>
      <c r="I120" s="21">
        <v>64.900000000000006</v>
      </c>
      <c r="J120" s="21">
        <v>439.5</v>
      </c>
      <c r="K120" s="17">
        <f t="shared" si="7"/>
        <v>29</v>
      </c>
      <c r="L120" s="21">
        <v>10</v>
      </c>
      <c r="M120" s="21">
        <v>19</v>
      </c>
      <c r="N120" s="19" t="s">
        <v>72</v>
      </c>
      <c r="O120" s="20" t="s">
        <v>82</v>
      </c>
      <c r="P120" s="17"/>
      <c r="Q120" s="20">
        <v>2029</v>
      </c>
      <c r="R120" s="4"/>
    </row>
    <row r="121" spans="1:18" ht="16.5" customHeight="1">
      <c r="A121" s="45">
        <v>65</v>
      </c>
      <c r="B121" s="12" t="s">
        <v>70</v>
      </c>
      <c r="C121" s="8" t="s">
        <v>117</v>
      </c>
      <c r="D121" s="21">
        <v>10</v>
      </c>
      <c r="E121" s="22">
        <f t="shared" si="6"/>
        <v>12</v>
      </c>
      <c r="F121" s="23">
        <v>2</v>
      </c>
      <c r="G121" s="24">
        <v>10</v>
      </c>
      <c r="H121" s="21">
        <f t="shared" si="8"/>
        <v>502.70000000000005</v>
      </c>
      <c r="I121" s="21">
        <v>155.9</v>
      </c>
      <c r="J121" s="21">
        <v>346.8</v>
      </c>
      <c r="K121" s="17">
        <f t="shared" si="7"/>
        <v>25</v>
      </c>
      <c r="L121" s="21">
        <v>7</v>
      </c>
      <c r="M121" s="21">
        <v>18</v>
      </c>
      <c r="N121" s="19" t="s">
        <v>72</v>
      </c>
      <c r="O121" s="20" t="s">
        <v>82</v>
      </c>
      <c r="P121" s="17"/>
      <c r="Q121" s="20">
        <v>2029</v>
      </c>
      <c r="R121" s="4"/>
    </row>
    <row r="122" spans="1:18" ht="16.5" customHeight="1">
      <c r="A122" s="45">
        <v>66</v>
      </c>
      <c r="B122" s="12" t="s">
        <v>70</v>
      </c>
      <c r="C122" s="11" t="s">
        <v>117</v>
      </c>
      <c r="D122" s="17">
        <v>12</v>
      </c>
      <c r="E122" s="22">
        <f t="shared" si="6"/>
        <v>12</v>
      </c>
      <c r="F122" s="23">
        <v>2</v>
      </c>
      <c r="G122" s="24">
        <v>10</v>
      </c>
      <c r="H122" s="17">
        <f t="shared" si="8"/>
        <v>488.20000000000005</v>
      </c>
      <c r="I122" s="17">
        <v>72.099999999999994</v>
      </c>
      <c r="J122" s="17">
        <v>416.1</v>
      </c>
      <c r="K122" s="17">
        <f t="shared" si="7"/>
        <v>30</v>
      </c>
      <c r="L122" s="17">
        <v>6</v>
      </c>
      <c r="M122" s="17">
        <v>24</v>
      </c>
      <c r="N122" s="19" t="s">
        <v>72</v>
      </c>
      <c r="O122" s="20" t="s">
        <v>82</v>
      </c>
      <c r="P122" s="17"/>
      <c r="Q122" s="20">
        <v>2029</v>
      </c>
      <c r="R122" s="4"/>
    </row>
    <row r="123" spans="1:18" ht="16.5" customHeight="1">
      <c r="A123" s="45">
        <v>67</v>
      </c>
      <c r="B123" s="12" t="s">
        <v>70</v>
      </c>
      <c r="C123" s="8" t="s">
        <v>117</v>
      </c>
      <c r="D123" s="21">
        <v>13</v>
      </c>
      <c r="E123" s="22">
        <f t="shared" si="6"/>
        <v>11</v>
      </c>
      <c r="F123" s="26">
        <v>3</v>
      </c>
      <c r="G123" s="24">
        <v>8</v>
      </c>
      <c r="H123" s="21">
        <v>445.8</v>
      </c>
      <c r="I123" s="21">
        <v>178.2</v>
      </c>
      <c r="J123" s="21">
        <v>267.60000000000002</v>
      </c>
      <c r="K123" s="17">
        <f t="shared" si="7"/>
        <v>28</v>
      </c>
      <c r="L123" s="21">
        <v>8</v>
      </c>
      <c r="M123" s="21">
        <v>20</v>
      </c>
      <c r="N123" s="19" t="s">
        <v>72</v>
      </c>
      <c r="O123" s="20" t="s">
        <v>82</v>
      </c>
      <c r="P123" s="17"/>
      <c r="Q123" s="20">
        <v>2029</v>
      </c>
      <c r="R123" s="4"/>
    </row>
    <row r="124" spans="1:18" s="51" customFormat="1" ht="16.5" customHeight="1">
      <c r="A124" s="45">
        <v>68</v>
      </c>
      <c r="B124" s="52" t="s">
        <v>70</v>
      </c>
      <c r="C124" s="57" t="s">
        <v>117</v>
      </c>
      <c r="D124" s="16">
        <v>15</v>
      </c>
      <c r="E124" s="55">
        <v>10</v>
      </c>
      <c r="F124" s="56">
        <v>0</v>
      </c>
      <c r="G124" s="35">
        <v>10</v>
      </c>
      <c r="H124" s="16">
        <v>607.6</v>
      </c>
      <c r="I124" s="16">
        <v>0</v>
      </c>
      <c r="J124" s="16">
        <v>607.6</v>
      </c>
      <c r="K124" s="16">
        <v>29</v>
      </c>
      <c r="L124" s="16">
        <v>0</v>
      </c>
      <c r="M124" s="16">
        <v>29</v>
      </c>
      <c r="N124" s="50" t="s">
        <v>72</v>
      </c>
      <c r="O124" s="49" t="s">
        <v>82</v>
      </c>
      <c r="P124" s="16"/>
      <c r="Q124" s="20">
        <v>2029</v>
      </c>
      <c r="R124" s="45"/>
    </row>
    <row r="125" spans="1:18" ht="16.5" customHeight="1">
      <c r="A125" s="45">
        <v>69</v>
      </c>
      <c r="B125" s="12" t="s">
        <v>70</v>
      </c>
      <c r="C125" s="8" t="s">
        <v>118</v>
      </c>
      <c r="D125" s="21">
        <v>14</v>
      </c>
      <c r="E125" s="22">
        <f>G125+F125</f>
        <v>12</v>
      </c>
      <c r="F125" s="23">
        <v>1</v>
      </c>
      <c r="G125" s="24">
        <v>11</v>
      </c>
      <c r="H125" s="21">
        <f t="shared" ref="H125:H134" si="9">SUM(I125:J125)</f>
        <v>499.9</v>
      </c>
      <c r="I125" s="21">
        <v>42.7</v>
      </c>
      <c r="J125" s="21">
        <v>457.2</v>
      </c>
      <c r="K125" s="17">
        <f t="shared" ref="K125:K134" si="10">L125+M125</f>
        <v>24</v>
      </c>
      <c r="L125" s="21">
        <v>1</v>
      </c>
      <c r="M125" s="21">
        <v>23</v>
      </c>
      <c r="N125" s="19" t="s">
        <v>72</v>
      </c>
      <c r="O125" s="20" t="s">
        <v>82</v>
      </c>
      <c r="P125" s="17"/>
      <c r="Q125" s="20">
        <v>2029</v>
      </c>
      <c r="R125" s="4"/>
    </row>
    <row r="126" spans="1:18" ht="16.5" customHeight="1">
      <c r="A126" s="45">
        <v>70</v>
      </c>
      <c r="B126" s="12" t="s">
        <v>70</v>
      </c>
      <c r="C126" s="8" t="s">
        <v>118</v>
      </c>
      <c r="D126" s="21">
        <v>16</v>
      </c>
      <c r="E126" s="22">
        <f>G126+F126</f>
        <v>12</v>
      </c>
      <c r="F126" s="23">
        <v>4</v>
      </c>
      <c r="G126" s="24">
        <v>8</v>
      </c>
      <c r="H126" s="21">
        <f t="shared" si="9"/>
        <v>487.70000000000005</v>
      </c>
      <c r="I126" s="21">
        <v>162.9</v>
      </c>
      <c r="J126" s="21">
        <v>324.8</v>
      </c>
      <c r="K126" s="17">
        <f t="shared" si="10"/>
        <v>21</v>
      </c>
      <c r="L126" s="21">
        <v>10</v>
      </c>
      <c r="M126" s="21">
        <v>11</v>
      </c>
      <c r="N126" s="19" t="s">
        <v>72</v>
      </c>
      <c r="O126" s="20" t="s">
        <v>82</v>
      </c>
      <c r="P126" s="17"/>
      <c r="Q126" s="20">
        <v>2029</v>
      </c>
      <c r="R126" s="4"/>
    </row>
    <row r="127" spans="1:18" ht="16.5" customHeight="1">
      <c r="A127" s="45">
        <v>71</v>
      </c>
      <c r="B127" s="12" t="s">
        <v>70</v>
      </c>
      <c r="C127" s="11" t="s">
        <v>118</v>
      </c>
      <c r="D127" s="17">
        <v>18</v>
      </c>
      <c r="E127" s="22">
        <v>11</v>
      </c>
      <c r="F127" s="23">
        <v>2</v>
      </c>
      <c r="G127" s="24">
        <v>9</v>
      </c>
      <c r="H127" s="17">
        <f t="shared" si="9"/>
        <v>442.3</v>
      </c>
      <c r="I127" s="17">
        <v>72.3</v>
      </c>
      <c r="J127" s="17">
        <v>370</v>
      </c>
      <c r="K127" s="17">
        <f t="shared" si="10"/>
        <v>31</v>
      </c>
      <c r="L127" s="17">
        <v>4</v>
      </c>
      <c r="M127" s="17">
        <v>27</v>
      </c>
      <c r="N127" s="19" t="s">
        <v>72</v>
      </c>
      <c r="O127" s="20" t="s">
        <v>82</v>
      </c>
      <c r="P127" s="17"/>
      <c r="Q127" s="20">
        <v>2029</v>
      </c>
      <c r="R127" s="4"/>
    </row>
    <row r="128" spans="1:18" ht="16.5" customHeight="1">
      <c r="A128" s="45">
        <v>72</v>
      </c>
      <c r="B128" s="12" t="s">
        <v>70</v>
      </c>
      <c r="C128" s="8" t="s">
        <v>54</v>
      </c>
      <c r="D128" s="21">
        <v>1</v>
      </c>
      <c r="E128" s="22" t="s">
        <v>98</v>
      </c>
      <c r="F128" s="26">
        <v>4</v>
      </c>
      <c r="G128" s="24">
        <v>8</v>
      </c>
      <c r="H128" s="21">
        <f t="shared" si="9"/>
        <v>498.1</v>
      </c>
      <c r="I128" s="21">
        <v>83.5</v>
      </c>
      <c r="J128" s="21">
        <v>414.6</v>
      </c>
      <c r="K128" s="17">
        <f t="shared" si="10"/>
        <v>33</v>
      </c>
      <c r="L128" s="21">
        <v>7</v>
      </c>
      <c r="M128" s="21">
        <v>26</v>
      </c>
      <c r="N128" s="19" t="s">
        <v>72</v>
      </c>
      <c r="O128" s="20" t="s">
        <v>82</v>
      </c>
      <c r="P128" s="17"/>
      <c r="Q128" s="20">
        <v>2029</v>
      </c>
      <c r="R128" s="4"/>
    </row>
    <row r="129" spans="1:18" ht="16.5" customHeight="1">
      <c r="A129" s="45">
        <v>73</v>
      </c>
      <c r="B129" s="12" t="s">
        <v>70</v>
      </c>
      <c r="C129" s="8" t="s">
        <v>54</v>
      </c>
      <c r="D129" s="21">
        <v>2</v>
      </c>
      <c r="E129" s="22" t="s">
        <v>85</v>
      </c>
      <c r="F129" s="26">
        <v>5</v>
      </c>
      <c r="G129" s="24">
        <v>6</v>
      </c>
      <c r="H129" s="17">
        <f t="shared" si="9"/>
        <v>487</v>
      </c>
      <c r="I129" s="21">
        <f>159.8+40</f>
        <v>199.8</v>
      </c>
      <c r="J129" s="21">
        <v>287.2</v>
      </c>
      <c r="K129" s="17">
        <f t="shared" si="10"/>
        <v>26</v>
      </c>
      <c r="L129" s="21">
        <f>13+1</f>
        <v>14</v>
      </c>
      <c r="M129" s="21">
        <v>12</v>
      </c>
      <c r="N129" s="19" t="s">
        <v>72</v>
      </c>
      <c r="O129" s="20" t="s">
        <v>82</v>
      </c>
      <c r="P129" s="17"/>
      <c r="Q129" s="20">
        <v>2029</v>
      </c>
      <c r="R129" s="4"/>
    </row>
    <row r="130" spans="1:18" ht="16.5" customHeight="1">
      <c r="A130" s="45">
        <v>74</v>
      </c>
      <c r="B130" s="12" t="s">
        <v>70</v>
      </c>
      <c r="C130" s="8" t="s">
        <v>54</v>
      </c>
      <c r="D130" s="21">
        <v>3</v>
      </c>
      <c r="E130" s="22" t="s">
        <v>85</v>
      </c>
      <c r="F130" s="23">
        <v>3</v>
      </c>
      <c r="G130" s="24">
        <v>8</v>
      </c>
      <c r="H130" s="21">
        <f t="shared" si="9"/>
        <v>380.5</v>
      </c>
      <c r="I130" s="21">
        <v>132.30000000000001</v>
      </c>
      <c r="J130" s="21">
        <v>248.2</v>
      </c>
      <c r="K130" s="17">
        <f t="shared" si="10"/>
        <v>21</v>
      </c>
      <c r="L130" s="21">
        <v>10</v>
      </c>
      <c r="M130" s="21">
        <v>11</v>
      </c>
      <c r="N130" s="19" t="s">
        <v>72</v>
      </c>
      <c r="O130" s="20" t="s">
        <v>82</v>
      </c>
      <c r="P130" s="17"/>
      <c r="Q130" s="20">
        <v>2030</v>
      </c>
      <c r="R130" s="4"/>
    </row>
    <row r="131" spans="1:18" ht="16.5" customHeight="1">
      <c r="A131" s="45">
        <v>75</v>
      </c>
      <c r="B131" s="12" t="s">
        <v>70</v>
      </c>
      <c r="C131" s="8" t="s">
        <v>54</v>
      </c>
      <c r="D131" s="21">
        <v>4</v>
      </c>
      <c r="E131" s="22" t="s">
        <v>98</v>
      </c>
      <c r="F131" s="26">
        <v>2</v>
      </c>
      <c r="G131" s="24">
        <v>10</v>
      </c>
      <c r="H131" s="21">
        <f t="shared" si="9"/>
        <v>493.2</v>
      </c>
      <c r="I131" s="21">
        <v>91.2</v>
      </c>
      <c r="J131" s="21">
        <v>402</v>
      </c>
      <c r="K131" s="17">
        <f t="shared" si="10"/>
        <v>32</v>
      </c>
      <c r="L131" s="21">
        <v>5</v>
      </c>
      <c r="M131" s="21">
        <v>27</v>
      </c>
      <c r="N131" s="19" t="s">
        <v>72</v>
      </c>
      <c r="O131" s="20" t="s">
        <v>82</v>
      </c>
      <c r="P131" s="17"/>
      <c r="Q131" s="20">
        <v>2030</v>
      </c>
      <c r="R131" s="4"/>
    </row>
    <row r="132" spans="1:18" ht="16.5" customHeight="1">
      <c r="A132" s="45">
        <v>76</v>
      </c>
      <c r="B132" s="12" t="s">
        <v>70</v>
      </c>
      <c r="C132" s="11" t="s">
        <v>54</v>
      </c>
      <c r="D132" s="17" t="s">
        <v>119</v>
      </c>
      <c r="E132" s="22" t="s">
        <v>85</v>
      </c>
      <c r="F132" s="23">
        <v>2</v>
      </c>
      <c r="G132" s="24">
        <v>9</v>
      </c>
      <c r="H132" s="17">
        <f t="shared" si="9"/>
        <v>469.2</v>
      </c>
      <c r="I132" s="17">
        <v>113.8</v>
      </c>
      <c r="J132" s="17">
        <v>355.4</v>
      </c>
      <c r="K132" s="17">
        <f t="shared" si="10"/>
        <v>30</v>
      </c>
      <c r="L132" s="17">
        <v>8</v>
      </c>
      <c r="M132" s="17">
        <v>22</v>
      </c>
      <c r="N132" s="19" t="s">
        <v>72</v>
      </c>
      <c r="O132" s="20" t="s">
        <v>82</v>
      </c>
      <c r="P132" s="17"/>
      <c r="Q132" s="20">
        <v>2030</v>
      </c>
      <c r="R132" s="4"/>
    </row>
    <row r="133" spans="1:18" ht="16.5" customHeight="1">
      <c r="A133" s="45">
        <v>77</v>
      </c>
      <c r="B133" s="12" t="s">
        <v>70</v>
      </c>
      <c r="C133" s="8" t="s">
        <v>54</v>
      </c>
      <c r="D133" s="21">
        <v>6</v>
      </c>
      <c r="E133" s="22" t="s">
        <v>85</v>
      </c>
      <c r="F133" s="26">
        <v>1</v>
      </c>
      <c r="G133" s="24">
        <v>11</v>
      </c>
      <c r="H133" s="21">
        <f t="shared" si="9"/>
        <v>501.40000000000003</v>
      </c>
      <c r="I133" s="21">
        <v>41.1</v>
      </c>
      <c r="J133" s="21">
        <v>460.3</v>
      </c>
      <c r="K133" s="17">
        <f t="shared" si="10"/>
        <v>28</v>
      </c>
      <c r="L133" s="21">
        <v>3</v>
      </c>
      <c r="M133" s="21">
        <v>25</v>
      </c>
      <c r="N133" s="19" t="s">
        <v>72</v>
      </c>
      <c r="O133" s="20" t="s">
        <v>82</v>
      </c>
      <c r="P133" s="17"/>
      <c r="Q133" s="20">
        <v>2030</v>
      </c>
      <c r="R133" s="4"/>
    </row>
    <row r="134" spans="1:18" ht="16.5" customHeight="1">
      <c r="A134" s="45">
        <v>78</v>
      </c>
      <c r="B134" s="12" t="s">
        <v>70</v>
      </c>
      <c r="C134" s="8" t="s">
        <v>54</v>
      </c>
      <c r="D134" s="21">
        <v>10</v>
      </c>
      <c r="E134" s="22" t="s">
        <v>98</v>
      </c>
      <c r="F134" s="26">
        <v>2</v>
      </c>
      <c r="G134" s="24">
        <v>10</v>
      </c>
      <c r="H134" s="21">
        <f t="shared" si="9"/>
        <v>496.5</v>
      </c>
      <c r="I134" s="21">
        <v>72.599999999999994</v>
      </c>
      <c r="J134" s="21">
        <v>423.9</v>
      </c>
      <c r="K134" s="17">
        <f t="shared" si="10"/>
        <v>23</v>
      </c>
      <c r="L134" s="21">
        <v>2</v>
      </c>
      <c r="M134" s="21">
        <v>21</v>
      </c>
      <c r="N134" s="19" t="s">
        <v>72</v>
      </c>
      <c r="O134" s="20" t="s">
        <v>82</v>
      </c>
      <c r="P134" s="17"/>
      <c r="Q134" s="20">
        <v>2030</v>
      </c>
      <c r="R134" s="4"/>
    </row>
    <row r="135" spans="1:18" ht="16.5" customHeight="1">
      <c r="A135" s="45">
        <v>79</v>
      </c>
      <c r="B135" s="12" t="s">
        <v>70</v>
      </c>
      <c r="C135" s="16" t="s">
        <v>120</v>
      </c>
      <c r="D135" s="17">
        <v>2</v>
      </c>
      <c r="E135" s="18">
        <v>8</v>
      </c>
      <c r="F135" s="17">
        <v>1</v>
      </c>
      <c r="G135" s="17">
        <v>7</v>
      </c>
      <c r="H135" s="31">
        <v>367.9</v>
      </c>
      <c r="I135" s="17">
        <v>66.2</v>
      </c>
      <c r="J135" s="17">
        <v>301.7</v>
      </c>
      <c r="K135" s="17">
        <v>15</v>
      </c>
      <c r="L135" s="17">
        <v>3</v>
      </c>
      <c r="M135" s="17">
        <v>12</v>
      </c>
      <c r="N135" s="19" t="s">
        <v>72</v>
      </c>
      <c r="O135" s="20" t="s">
        <v>82</v>
      </c>
      <c r="P135" s="17"/>
      <c r="Q135" s="20">
        <v>2030</v>
      </c>
      <c r="R135" s="4"/>
    </row>
    <row r="136" spans="1:18" ht="16.5" customHeight="1">
      <c r="A136" s="45">
        <v>80</v>
      </c>
      <c r="B136" s="12" t="s">
        <v>70</v>
      </c>
      <c r="C136" s="16" t="s">
        <v>120</v>
      </c>
      <c r="D136" s="17">
        <v>4</v>
      </c>
      <c r="E136" s="18">
        <v>4</v>
      </c>
      <c r="F136" s="17">
        <v>3</v>
      </c>
      <c r="G136" s="17">
        <v>1</v>
      </c>
      <c r="H136" s="31">
        <v>288.5</v>
      </c>
      <c r="I136" s="17">
        <v>211.6</v>
      </c>
      <c r="J136" s="17">
        <v>76.900000000000006</v>
      </c>
      <c r="K136" s="17">
        <v>8</v>
      </c>
      <c r="L136" s="17">
        <v>6</v>
      </c>
      <c r="M136" s="17">
        <v>2</v>
      </c>
      <c r="N136" s="19" t="s">
        <v>72</v>
      </c>
      <c r="O136" s="20" t="s">
        <v>82</v>
      </c>
      <c r="P136" s="17"/>
      <c r="Q136" s="20">
        <v>2030</v>
      </c>
      <c r="R136" s="4"/>
    </row>
    <row r="137" spans="1:18" ht="16.5" customHeight="1">
      <c r="A137" s="45">
        <v>81</v>
      </c>
      <c r="B137" s="12" t="s">
        <v>70</v>
      </c>
      <c r="C137" s="11" t="s">
        <v>60</v>
      </c>
      <c r="D137" s="17">
        <v>18</v>
      </c>
      <c r="E137" s="18">
        <v>1</v>
      </c>
      <c r="F137" s="17">
        <v>1</v>
      </c>
      <c r="G137" s="17">
        <v>0</v>
      </c>
      <c r="H137" s="17">
        <v>101.9</v>
      </c>
      <c r="I137" s="17">
        <v>101.9</v>
      </c>
      <c r="J137" s="17">
        <v>0</v>
      </c>
      <c r="K137" s="17">
        <v>5</v>
      </c>
      <c r="L137" s="17">
        <v>5</v>
      </c>
      <c r="M137" s="17">
        <v>0</v>
      </c>
      <c r="N137" s="19" t="s">
        <v>74</v>
      </c>
      <c r="O137" s="20" t="s">
        <v>82</v>
      </c>
      <c r="P137" s="17"/>
      <c r="Q137" s="20">
        <v>2030</v>
      </c>
      <c r="R137" s="4"/>
    </row>
    <row r="138" spans="1:18" ht="16.5" customHeight="1">
      <c r="A138" s="45">
        <v>82</v>
      </c>
      <c r="B138" s="12" t="s">
        <v>70</v>
      </c>
      <c r="C138" s="11" t="s">
        <v>60</v>
      </c>
      <c r="D138" s="17">
        <v>20</v>
      </c>
      <c r="E138" s="18">
        <v>2</v>
      </c>
      <c r="F138" s="17">
        <v>2</v>
      </c>
      <c r="G138" s="17">
        <v>0</v>
      </c>
      <c r="H138" s="17">
        <v>76.400000000000006</v>
      </c>
      <c r="I138" s="17">
        <v>76.400000000000006</v>
      </c>
      <c r="J138" s="17">
        <v>0</v>
      </c>
      <c r="K138" s="17">
        <v>4</v>
      </c>
      <c r="L138" s="17">
        <v>4</v>
      </c>
      <c r="M138" s="17">
        <v>0</v>
      </c>
      <c r="N138" s="19" t="s">
        <v>74</v>
      </c>
      <c r="O138" s="20" t="s">
        <v>82</v>
      </c>
      <c r="P138" s="17"/>
      <c r="Q138" s="20">
        <v>2030</v>
      </c>
      <c r="R138" s="4"/>
    </row>
    <row r="139" spans="1:18" ht="16.5" customHeight="1">
      <c r="A139" s="45">
        <v>83</v>
      </c>
      <c r="B139" s="32" t="s">
        <v>121</v>
      </c>
      <c r="C139" s="16" t="s">
        <v>122</v>
      </c>
      <c r="D139" s="17">
        <v>47</v>
      </c>
      <c r="E139" s="18">
        <v>2</v>
      </c>
      <c r="F139" s="17">
        <v>1</v>
      </c>
      <c r="G139" s="17">
        <v>1</v>
      </c>
      <c r="H139" s="31">
        <v>72</v>
      </c>
      <c r="I139" s="17">
        <v>36</v>
      </c>
      <c r="J139" s="17">
        <v>36</v>
      </c>
      <c r="K139" s="17">
        <v>7</v>
      </c>
      <c r="L139" s="17">
        <v>3</v>
      </c>
      <c r="M139" s="17">
        <v>4</v>
      </c>
      <c r="N139" s="19" t="s">
        <v>72</v>
      </c>
      <c r="O139" s="20" t="s">
        <v>82</v>
      </c>
      <c r="P139" s="17"/>
      <c r="Q139" s="20">
        <v>2030</v>
      </c>
      <c r="R139" s="4"/>
    </row>
    <row r="140" spans="1:18" ht="16.5" customHeight="1">
      <c r="A140" s="45">
        <v>84</v>
      </c>
      <c r="B140" s="32" t="s">
        <v>123</v>
      </c>
      <c r="C140" s="16" t="s">
        <v>122</v>
      </c>
      <c r="D140" s="17">
        <v>50</v>
      </c>
      <c r="E140" s="18">
        <v>3</v>
      </c>
      <c r="F140" s="17">
        <v>2</v>
      </c>
      <c r="G140" s="17">
        <v>1</v>
      </c>
      <c r="H140" s="31">
        <v>158.69999999999999</v>
      </c>
      <c r="I140" s="17">
        <v>87.1</v>
      </c>
      <c r="J140" s="17">
        <v>71.599999999999994</v>
      </c>
      <c r="K140" s="17">
        <v>10</v>
      </c>
      <c r="L140" s="17">
        <v>8</v>
      </c>
      <c r="M140" s="17">
        <v>2</v>
      </c>
      <c r="N140" s="19" t="s">
        <v>72</v>
      </c>
      <c r="O140" s="20" t="s">
        <v>82</v>
      </c>
      <c r="P140" s="17"/>
      <c r="Q140" s="20">
        <v>2030</v>
      </c>
      <c r="R140" s="4"/>
    </row>
    <row r="141" spans="1:18" ht="16.5" customHeight="1">
      <c r="A141" s="45">
        <v>85</v>
      </c>
      <c r="B141" s="32" t="s">
        <v>124</v>
      </c>
      <c r="C141" s="11" t="s">
        <v>125</v>
      </c>
      <c r="D141" s="17">
        <v>33</v>
      </c>
      <c r="E141" s="18">
        <v>2</v>
      </c>
      <c r="F141" s="25">
        <v>2</v>
      </c>
      <c r="G141" s="23">
        <v>0</v>
      </c>
      <c r="H141" s="30">
        <v>68.2</v>
      </c>
      <c r="I141" s="17">
        <v>68.2</v>
      </c>
      <c r="J141" s="17">
        <v>0</v>
      </c>
      <c r="K141" s="17">
        <v>4</v>
      </c>
      <c r="L141" s="17">
        <v>4</v>
      </c>
      <c r="M141" s="17">
        <v>0</v>
      </c>
      <c r="N141" s="19" t="s">
        <v>72</v>
      </c>
      <c r="O141" s="20" t="s">
        <v>82</v>
      </c>
      <c r="P141" s="17"/>
      <c r="Q141" s="20">
        <v>2030</v>
      </c>
      <c r="R141" s="4"/>
    </row>
    <row r="142" spans="1:18" ht="16.5" customHeight="1">
      <c r="A142" s="45">
        <v>86</v>
      </c>
      <c r="B142" s="32" t="s">
        <v>124</v>
      </c>
      <c r="C142" s="11" t="s">
        <v>125</v>
      </c>
      <c r="D142" s="17">
        <v>34</v>
      </c>
      <c r="E142" s="18">
        <v>1</v>
      </c>
      <c r="F142" s="25">
        <v>2</v>
      </c>
      <c r="G142" s="23">
        <v>0</v>
      </c>
      <c r="H142" s="30">
        <v>63.4</v>
      </c>
      <c r="I142" s="17">
        <v>63.4</v>
      </c>
      <c r="J142" s="17">
        <v>0</v>
      </c>
      <c r="K142" s="17">
        <v>3</v>
      </c>
      <c r="L142" s="17">
        <v>3</v>
      </c>
      <c r="M142" s="17">
        <v>0</v>
      </c>
      <c r="N142" s="19" t="s">
        <v>72</v>
      </c>
      <c r="O142" s="20" t="s">
        <v>82</v>
      </c>
      <c r="P142" s="17"/>
      <c r="Q142" s="20">
        <v>2030</v>
      </c>
      <c r="R142" s="4"/>
    </row>
    <row r="143" spans="1:18" ht="16.5" customHeight="1">
      <c r="A143" s="45">
        <v>87</v>
      </c>
      <c r="B143" s="32" t="s">
        <v>70</v>
      </c>
      <c r="C143" s="11" t="s">
        <v>31</v>
      </c>
      <c r="D143" s="17">
        <v>43</v>
      </c>
      <c r="E143" s="22">
        <f>G143+F143</f>
        <v>2</v>
      </c>
      <c r="F143" s="23">
        <v>1</v>
      </c>
      <c r="G143" s="23">
        <v>1</v>
      </c>
      <c r="H143" s="17">
        <f>SUM(I143:J143)</f>
        <v>77.400000000000006</v>
      </c>
      <c r="I143" s="17">
        <v>38.1</v>
      </c>
      <c r="J143" s="17">
        <v>39.299999999999997</v>
      </c>
      <c r="K143" s="17">
        <f>L143+M143</f>
        <v>4</v>
      </c>
      <c r="L143" s="17">
        <v>4</v>
      </c>
      <c r="M143" s="17">
        <v>0</v>
      </c>
      <c r="N143" s="19" t="s">
        <v>72</v>
      </c>
      <c r="O143" s="20" t="s">
        <v>82</v>
      </c>
      <c r="P143" s="17"/>
      <c r="Q143" s="20">
        <v>2030</v>
      </c>
      <c r="R143" s="4"/>
    </row>
    <row r="144" spans="1:18">
      <c r="A144" s="15">
        <v>87</v>
      </c>
      <c r="B144" s="78" t="s">
        <v>67</v>
      </c>
      <c r="C144" s="79"/>
      <c r="D144" s="80"/>
      <c r="E144" s="33">
        <f t="shared" ref="E144:M144" si="11">SUM(E57:E143)</f>
        <v>626</v>
      </c>
      <c r="F144" s="33">
        <f t="shared" si="11"/>
        <v>267</v>
      </c>
      <c r="G144" s="33">
        <f t="shared" si="11"/>
        <v>649</v>
      </c>
      <c r="H144" s="33">
        <f t="shared" si="11"/>
        <v>42324.499999999993</v>
      </c>
      <c r="I144" s="34">
        <f t="shared" si="11"/>
        <v>12006</v>
      </c>
      <c r="J144" s="33">
        <f t="shared" si="11"/>
        <v>30244.7</v>
      </c>
      <c r="K144" s="33">
        <f t="shared" si="11"/>
        <v>2168</v>
      </c>
      <c r="L144" s="33">
        <f t="shared" si="11"/>
        <v>660</v>
      </c>
      <c r="M144" s="33">
        <f t="shared" si="11"/>
        <v>1508</v>
      </c>
      <c r="N144" s="4" t="s">
        <v>68</v>
      </c>
      <c r="O144" s="4" t="s">
        <v>68</v>
      </c>
      <c r="P144" s="4" t="s">
        <v>68</v>
      </c>
      <c r="Q144" s="4" t="s">
        <v>68</v>
      </c>
      <c r="R144" s="4" t="s">
        <v>68</v>
      </c>
    </row>
    <row r="145" spans="1:18">
      <c r="A145" s="72" t="s">
        <v>126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4"/>
    </row>
    <row r="146" spans="1:18" s="51" customFormat="1">
      <c r="A146" s="62">
        <v>1</v>
      </c>
      <c r="B146" s="10" t="s">
        <v>127</v>
      </c>
      <c r="C146" s="10" t="s">
        <v>128</v>
      </c>
      <c r="D146" s="10">
        <v>1</v>
      </c>
      <c r="E146" s="10">
        <v>2</v>
      </c>
      <c r="F146" s="35">
        <v>1</v>
      </c>
      <c r="G146" s="35">
        <v>1</v>
      </c>
      <c r="H146" s="38">
        <v>72.099999999999994</v>
      </c>
      <c r="I146" s="38">
        <v>30.8</v>
      </c>
      <c r="J146" s="38">
        <v>41.3</v>
      </c>
      <c r="K146" s="10">
        <v>1</v>
      </c>
      <c r="L146" s="10">
        <v>0</v>
      </c>
      <c r="M146" s="10">
        <v>1</v>
      </c>
      <c r="N146" s="10" t="s">
        <v>129</v>
      </c>
      <c r="O146" s="45">
        <v>85</v>
      </c>
      <c r="P146" s="45"/>
      <c r="Q146" s="45">
        <v>2017</v>
      </c>
      <c r="R146" s="61"/>
    </row>
    <row r="147" spans="1:18" s="51" customFormat="1">
      <c r="A147" s="62">
        <v>2</v>
      </c>
      <c r="B147" s="10" t="s">
        <v>127</v>
      </c>
      <c r="C147" s="10" t="s">
        <v>130</v>
      </c>
      <c r="D147" s="10">
        <v>8</v>
      </c>
      <c r="E147" s="10">
        <v>1</v>
      </c>
      <c r="F147" s="10">
        <v>1</v>
      </c>
      <c r="G147" s="10">
        <v>0</v>
      </c>
      <c r="H147" s="38">
        <v>24</v>
      </c>
      <c r="I147" s="38">
        <v>24</v>
      </c>
      <c r="J147" s="38">
        <v>0</v>
      </c>
      <c r="K147" s="10">
        <v>2</v>
      </c>
      <c r="L147" s="10">
        <v>2</v>
      </c>
      <c r="M147" s="10">
        <v>0</v>
      </c>
      <c r="N147" s="10" t="s">
        <v>129</v>
      </c>
      <c r="O147" s="45">
        <v>70</v>
      </c>
      <c r="P147" s="45"/>
      <c r="Q147" s="45">
        <v>2017</v>
      </c>
      <c r="R147" s="61"/>
    </row>
    <row r="148" spans="1:18" s="51" customFormat="1">
      <c r="A148" s="62">
        <v>3</v>
      </c>
      <c r="B148" s="10" t="s">
        <v>127</v>
      </c>
      <c r="C148" s="10" t="s">
        <v>132</v>
      </c>
      <c r="D148" s="10">
        <v>3</v>
      </c>
      <c r="E148" s="10">
        <v>1</v>
      </c>
      <c r="F148" s="37">
        <v>1</v>
      </c>
      <c r="G148" s="35">
        <v>0</v>
      </c>
      <c r="H148" s="38">
        <v>38.25</v>
      </c>
      <c r="I148" s="38">
        <v>38.25</v>
      </c>
      <c r="J148" s="38">
        <v>0</v>
      </c>
      <c r="K148" s="10">
        <v>7</v>
      </c>
      <c r="L148" s="10">
        <v>7</v>
      </c>
      <c r="M148" s="10">
        <v>0</v>
      </c>
      <c r="N148" s="10" t="s">
        <v>129</v>
      </c>
      <c r="O148" s="45">
        <v>70</v>
      </c>
      <c r="P148" s="45"/>
      <c r="Q148" s="45">
        <v>2017</v>
      </c>
      <c r="R148" s="61"/>
    </row>
    <row r="149" spans="1:18" s="51" customFormat="1">
      <c r="A149" s="62">
        <v>4</v>
      </c>
      <c r="B149" s="10" t="s">
        <v>127</v>
      </c>
      <c r="C149" s="10" t="s">
        <v>131</v>
      </c>
      <c r="D149" s="10">
        <v>13</v>
      </c>
      <c r="E149" s="10">
        <v>1</v>
      </c>
      <c r="F149" s="10">
        <v>1</v>
      </c>
      <c r="G149" s="10">
        <v>0</v>
      </c>
      <c r="H149" s="36">
        <v>29.3</v>
      </c>
      <c r="I149" s="36">
        <v>29.3</v>
      </c>
      <c r="J149" s="36">
        <v>0</v>
      </c>
      <c r="K149" s="10">
        <v>3</v>
      </c>
      <c r="L149" s="10">
        <v>3</v>
      </c>
      <c r="M149" s="10">
        <v>0</v>
      </c>
      <c r="N149" s="10" t="s">
        <v>129</v>
      </c>
      <c r="O149" s="45">
        <v>70</v>
      </c>
      <c r="P149" s="45"/>
      <c r="Q149" s="45">
        <v>2017</v>
      </c>
      <c r="R149" s="61"/>
    </row>
    <row r="150" spans="1:18" s="51" customFormat="1">
      <c r="A150" s="62">
        <v>5</v>
      </c>
      <c r="B150" s="10" t="s">
        <v>127</v>
      </c>
      <c r="C150" s="10" t="s">
        <v>137</v>
      </c>
      <c r="D150" s="10">
        <v>9</v>
      </c>
      <c r="E150" s="10">
        <v>1</v>
      </c>
      <c r="F150" s="37">
        <v>1</v>
      </c>
      <c r="G150" s="35">
        <v>0</v>
      </c>
      <c r="H150" s="36">
        <v>22</v>
      </c>
      <c r="I150" s="36">
        <v>22</v>
      </c>
      <c r="J150" s="36">
        <v>0</v>
      </c>
      <c r="K150" s="10">
        <v>3</v>
      </c>
      <c r="L150" s="10">
        <v>3</v>
      </c>
      <c r="M150" s="10">
        <v>0</v>
      </c>
      <c r="N150" s="10" t="s">
        <v>138</v>
      </c>
      <c r="O150" s="45">
        <v>70</v>
      </c>
      <c r="P150" s="45"/>
      <c r="Q150" s="45">
        <v>2017</v>
      </c>
      <c r="R150" s="61"/>
    </row>
    <row r="151" spans="1:18" s="51" customFormat="1">
      <c r="A151" s="62">
        <v>6</v>
      </c>
      <c r="B151" s="10" t="s">
        <v>127</v>
      </c>
      <c r="C151" s="10" t="s">
        <v>137</v>
      </c>
      <c r="D151" s="10">
        <v>1</v>
      </c>
      <c r="E151" s="10">
        <v>1</v>
      </c>
      <c r="F151" s="37">
        <v>1</v>
      </c>
      <c r="G151" s="35">
        <v>0</v>
      </c>
      <c r="H151" s="36">
        <v>45.7</v>
      </c>
      <c r="I151" s="36">
        <v>45.7</v>
      </c>
      <c r="J151" s="36">
        <v>0</v>
      </c>
      <c r="K151" s="10">
        <v>1</v>
      </c>
      <c r="L151" s="10">
        <v>1</v>
      </c>
      <c r="M151" s="10">
        <v>0</v>
      </c>
      <c r="N151" s="10" t="s">
        <v>138</v>
      </c>
      <c r="O151" s="45">
        <v>70</v>
      </c>
      <c r="P151" s="45"/>
      <c r="Q151" s="45">
        <v>2017</v>
      </c>
      <c r="R151" s="61"/>
    </row>
    <row r="152" spans="1:18" s="51" customFormat="1">
      <c r="A152" s="62">
        <v>7</v>
      </c>
      <c r="B152" s="10" t="s">
        <v>127</v>
      </c>
      <c r="C152" s="10" t="s">
        <v>137</v>
      </c>
      <c r="D152" s="10">
        <v>3</v>
      </c>
      <c r="E152" s="10">
        <v>1</v>
      </c>
      <c r="F152" s="37">
        <v>1</v>
      </c>
      <c r="G152" s="35">
        <v>0</v>
      </c>
      <c r="H152" s="36">
        <v>33.1</v>
      </c>
      <c r="I152" s="36">
        <v>33.1</v>
      </c>
      <c r="J152" s="36">
        <v>0</v>
      </c>
      <c r="K152" s="10">
        <v>1</v>
      </c>
      <c r="L152" s="10">
        <v>1</v>
      </c>
      <c r="M152" s="10">
        <v>0</v>
      </c>
      <c r="N152" s="10" t="s">
        <v>138</v>
      </c>
      <c r="O152" s="45">
        <v>70</v>
      </c>
      <c r="P152" s="45"/>
      <c r="Q152" s="45">
        <v>2018</v>
      </c>
      <c r="R152" s="61"/>
    </row>
    <row r="153" spans="1:18" s="51" customFormat="1">
      <c r="A153" s="62">
        <v>8</v>
      </c>
      <c r="B153" s="10" t="s">
        <v>127</v>
      </c>
      <c r="C153" s="10" t="s">
        <v>134</v>
      </c>
      <c r="D153" s="10">
        <v>22</v>
      </c>
      <c r="E153" s="10">
        <v>1</v>
      </c>
      <c r="F153" s="37">
        <v>1</v>
      </c>
      <c r="G153" s="35">
        <v>0</v>
      </c>
      <c r="H153" s="38">
        <v>37.5</v>
      </c>
      <c r="I153" s="38">
        <v>37.5</v>
      </c>
      <c r="J153" s="38">
        <v>0</v>
      </c>
      <c r="K153" s="10">
        <v>1</v>
      </c>
      <c r="L153" s="10">
        <v>1</v>
      </c>
      <c r="M153" s="10">
        <v>0</v>
      </c>
      <c r="N153" s="10" t="s">
        <v>129</v>
      </c>
      <c r="O153" s="45">
        <v>68</v>
      </c>
      <c r="P153" s="45"/>
      <c r="Q153" s="45">
        <v>2018</v>
      </c>
      <c r="R153" s="61"/>
    </row>
    <row r="154" spans="1:18" s="51" customFormat="1">
      <c r="A154" s="62">
        <v>9</v>
      </c>
      <c r="B154" s="10" t="s">
        <v>127</v>
      </c>
      <c r="C154" s="10" t="s">
        <v>134</v>
      </c>
      <c r="D154" s="10">
        <v>20</v>
      </c>
      <c r="E154" s="10">
        <v>2</v>
      </c>
      <c r="F154" s="37">
        <v>2</v>
      </c>
      <c r="G154" s="35">
        <v>0</v>
      </c>
      <c r="H154" s="38">
        <v>65.400000000000006</v>
      </c>
      <c r="I154" s="38">
        <v>65.400000000000006</v>
      </c>
      <c r="J154" s="38">
        <v>0</v>
      </c>
      <c r="K154" s="10">
        <v>2</v>
      </c>
      <c r="L154" s="10">
        <v>2</v>
      </c>
      <c r="M154" s="10">
        <v>0</v>
      </c>
      <c r="N154" s="10" t="s">
        <v>129</v>
      </c>
      <c r="O154" s="45">
        <v>66</v>
      </c>
      <c r="P154" s="45"/>
      <c r="Q154" s="45">
        <v>2018</v>
      </c>
      <c r="R154" s="61"/>
    </row>
    <row r="155" spans="1:18" s="51" customFormat="1">
      <c r="A155" s="62">
        <v>10</v>
      </c>
      <c r="B155" s="10" t="s">
        <v>127</v>
      </c>
      <c r="C155" s="10" t="s">
        <v>139</v>
      </c>
      <c r="D155" s="10">
        <v>6</v>
      </c>
      <c r="E155" s="10">
        <v>4</v>
      </c>
      <c r="F155" s="37">
        <v>2</v>
      </c>
      <c r="G155" s="35">
        <v>2</v>
      </c>
      <c r="H155" s="38">
        <v>109.9</v>
      </c>
      <c r="I155" s="38">
        <v>55.03</v>
      </c>
      <c r="J155" s="38">
        <v>54.87</v>
      </c>
      <c r="K155" s="10">
        <v>4</v>
      </c>
      <c r="L155" s="10">
        <v>2</v>
      </c>
      <c r="M155" s="10">
        <v>2</v>
      </c>
      <c r="N155" s="10" t="s">
        <v>136</v>
      </c>
      <c r="O155" s="10">
        <v>66</v>
      </c>
      <c r="P155" s="7"/>
      <c r="Q155" s="45">
        <v>2019</v>
      </c>
      <c r="R155" s="61"/>
    </row>
    <row r="156" spans="1:18" s="51" customFormat="1">
      <c r="A156" s="62">
        <v>11</v>
      </c>
      <c r="B156" s="10" t="s">
        <v>127</v>
      </c>
      <c r="C156" s="10" t="s">
        <v>135</v>
      </c>
      <c r="D156" s="10">
        <v>2</v>
      </c>
      <c r="E156" s="10">
        <v>1</v>
      </c>
      <c r="F156" s="37">
        <v>0</v>
      </c>
      <c r="G156" s="35">
        <v>1</v>
      </c>
      <c r="H156" s="38">
        <v>32.200000000000003</v>
      </c>
      <c r="I156" s="38">
        <v>0</v>
      </c>
      <c r="J156" s="38">
        <v>32.200000000000003</v>
      </c>
      <c r="K156" s="10">
        <v>0</v>
      </c>
      <c r="L156" s="10">
        <v>0</v>
      </c>
      <c r="M156" s="10">
        <v>0</v>
      </c>
      <c r="N156" s="10" t="s">
        <v>136</v>
      </c>
      <c r="O156" s="45">
        <v>65</v>
      </c>
      <c r="P156" s="45"/>
      <c r="Q156" s="45">
        <v>2019</v>
      </c>
      <c r="R156" s="61"/>
    </row>
    <row r="157" spans="1:18" s="51" customFormat="1">
      <c r="A157" s="62">
        <v>12</v>
      </c>
      <c r="B157" s="10" t="s">
        <v>127</v>
      </c>
      <c r="C157" s="10" t="s">
        <v>135</v>
      </c>
      <c r="D157" s="10" t="s">
        <v>37</v>
      </c>
      <c r="E157" s="10">
        <v>3</v>
      </c>
      <c r="F157" s="37">
        <v>0</v>
      </c>
      <c r="G157" s="35">
        <v>3</v>
      </c>
      <c r="H157" s="38">
        <v>72.099999999999994</v>
      </c>
      <c r="I157" s="38">
        <v>0</v>
      </c>
      <c r="J157" s="38">
        <v>72.099999999999994</v>
      </c>
      <c r="K157" s="10">
        <v>1</v>
      </c>
      <c r="L157" s="10">
        <v>0</v>
      </c>
      <c r="M157" s="10">
        <v>1</v>
      </c>
      <c r="N157" s="10" t="s">
        <v>136</v>
      </c>
      <c r="O157" s="45">
        <v>65</v>
      </c>
      <c r="P157" s="45"/>
      <c r="Q157" s="45">
        <v>2019</v>
      </c>
      <c r="R157" s="61"/>
    </row>
    <row r="158" spans="1:18" s="51" customFormat="1" ht="15" customHeight="1">
      <c r="A158" s="62">
        <v>13</v>
      </c>
      <c r="B158" s="10" t="s">
        <v>127</v>
      </c>
      <c r="C158" s="10" t="s">
        <v>139</v>
      </c>
      <c r="D158" s="10">
        <v>4</v>
      </c>
      <c r="E158" s="10">
        <v>4</v>
      </c>
      <c r="F158" s="37">
        <v>2</v>
      </c>
      <c r="G158" s="35">
        <v>2</v>
      </c>
      <c r="H158" s="38">
        <v>142.80000000000001</v>
      </c>
      <c r="I158" s="38">
        <v>71.599999999999994</v>
      </c>
      <c r="J158" s="38">
        <v>71.2</v>
      </c>
      <c r="K158" s="10">
        <v>8</v>
      </c>
      <c r="L158" s="10">
        <v>3</v>
      </c>
      <c r="M158" s="10">
        <v>5</v>
      </c>
      <c r="N158" s="10" t="s">
        <v>136</v>
      </c>
      <c r="O158" s="10">
        <v>65</v>
      </c>
      <c r="P158" s="7"/>
      <c r="Q158" s="45">
        <v>2019</v>
      </c>
      <c r="R158" s="61"/>
    </row>
    <row r="159" spans="1:18" s="51" customFormat="1" ht="15.75" customHeight="1">
      <c r="A159" s="62">
        <v>14</v>
      </c>
      <c r="B159" s="10" t="s">
        <v>127</v>
      </c>
      <c r="C159" s="10" t="s">
        <v>139</v>
      </c>
      <c r="D159" s="10">
        <v>8</v>
      </c>
      <c r="E159" s="10">
        <v>4</v>
      </c>
      <c r="F159" s="37">
        <v>0</v>
      </c>
      <c r="G159" s="35">
        <v>4</v>
      </c>
      <c r="H159" s="38">
        <v>172</v>
      </c>
      <c r="I159" s="38">
        <v>0</v>
      </c>
      <c r="J159" s="38">
        <v>172</v>
      </c>
      <c r="K159" s="10">
        <v>11</v>
      </c>
      <c r="L159" s="10">
        <v>0</v>
      </c>
      <c r="M159" s="10">
        <v>11</v>
      </c>
      <c r="N159" s="10" t="s">
        <v>136</v>
      </c>
      <c r="O159" s="10">
        <v>65</v>
      </c>
      <c r="P159" s="7"/>
      <c r="Q159" s="45">
        <v>2020</v>
      </c>
      <c r="R159" s="61"/>
    </row>
    <row r="160" spans="1:18" s="51" customFormat="1">
      <c r="A160" s="62">
        <v>15</v>
      </c>
      <c r="B160" s="10" t="s">
        <v>127</v>
      </c>
      <c r="C160" s="10" t="s">
        <v>135</v>
      </c>
      <c r="D160" s="10">
        <v>18</v>
      </c>
      <c r="E160" s="10">
        <v>3</v>
      </c>
      <c r="F160" s="37">
        <v>1</v>
      </c>
      <c r="G160" s="35">
        <v>2</v>
      </c>
      <c r="H160" s="38">
        <v>136.6</v>
      </c>
      <c r="I160" s="38">
        <v>34.299999999999997</v>
      </c>
      <c r="J160" s="38">
        <v>102.3</v>
      </c>
      <c r="K160" s="10">
        <v>12</v>
      </c>
      <c r="L160" s="10">
        <v>6</v>
      </c>
      <c r="M160" s="10">
        <v>6</v>
      </c>
      <c r="N160" s="10" t="s">
        <v>136</v>
      </c>
      <c r="O160" s="10">
        <v>65</v>
      </c>
      <c r="P160" s="7"/>
      <c r="Q160" s="45">
        <v>2020</v>
      </c>
      <c r="R160" s="61"/>
    </row>
    <row r="161" spans="1:18" s="51" customFormat="1">
      <c r="A161" s="62">
        <v>16</v>
      </c>
      <c r="B161" s="10" t="s">
        <v>127</v>
      </c>
      <c r="C161" s="10" t="s">
        <v>135</v>
      </c>
      <c r="D161" s="10">
        <v>14</v>
      </c>
      <c r="E161" s="10">
        <v>3</v>
      </c>
      <c r="F161" s="37">
        <v>2</v>
      </c>
      <c r="G161" s="35">
        <v>1</v>
      </c>
      <c r="H161" s="38">
        <v>104.3</v>
      </c>
      <c r="I161" s="38">
        <v>52.3</v>
      </c>
      <c r="J161" s="38">
        <v>52</v>
      </c>
      <c r="K161" s="10">
        <v>5</v>
      </c>
      <c r="L161" s="10">
        <v>2</v>
      </c>
      <c r="M161" s="10">
        <v>3</v>
      </c>
      <c r="N161" s="10" t="s">
        <v>136</v>
      </c>
      <c r="O161" s="45">
        <v>65</v>
      </c>
      <c r="P161" s="45"/>
      <c r="Q161" s="45">
        <v>2020</v>
      </c>
      <c r="R161" s="61"/>
    </row>
    <row r="162" spans="1:18" s="51" customFormat="1">
      <c r="A162" s="62">
        <v>17</v>
      </c>
      <c r="B162" s="10" t="s">
        <v>127</v>
      </c>
      <c r="C162" s="10" t="s">
        <v>135</v>
      </c>
      <c r="D162" s="10">
        <v>12</v>
      </c>
      <c r="E162" s="10">
        <v>4</v>
      </c>
      <c r="F162" s="37">
        <v>0</v>
      </c>
      <c r="G162" s="35">
        <v>4</v>
      </c>
      <c r="H162" s="38">
        <v>144.1</v>
      </c>
      <c r="I162" s="38">
        <v>0</v>
      </c>
      <c r="J162" s="38">
        <v>144.1</v>
      </c>
      <c r="K162" s="10">
        <v>9</v>
      </c>
      <c r="L162" s="10">
        <v>0</v>
      </c>
      <c r="M162" s="10">
        <v>9</v>
      </c>
      <c r="N162" s="10" t="s">
        <v>136</v>
      </c>
      <c r="O162" s="45">
        <v>65</v>
      </c>
      <c r="P162" s="45"/>
      <c r="Q162" s="45">
        <v>2020</v>
      </c>
      <c r="R162" s="61"/>
    </row>
    <row r="163" spans="1:18" s="51" customFormat="1">
      <c r="A163" s="62">
        <v>18</v>
      </c>
      <c r="B163" s="10" t="s">
        <v>127</v>
      </c>
      <c r="C163" s="10" t="s">
        <v>133</v>
      </c>
      <c r="D163" s="10">
        <v>2</v>
      </c>
      <c r="E163" s="10">
        <v>4</v>
      </c>
      <c r="F163" s="37">
        <v>2</v>
      </c>
      <c r="G163" s="35">
        <v>2</v>
      </c>
      <c r="H163" s="38">
        <v>130</v>
      </c>
      <c r="I163" s="38">
        <v>51.4</v>
      </c>
      <c r="J163" s="38">
        <v>78.62</v>
      </c>
      <c r="K163" s="10">
        <v>5</v>
      </c>
      <c r="L163" s="10">
        <v>0</v>
      </c>
      <c r="M163" s="10">
        <v>5</v>
      </c>
      <c r="N163" s="10" t="s">
        <v>129</v>
      </c>
      <c r="O163" s="45">
        <v>65</v>
      </c>
      <c r="P163" s="45"/>
      <c r="Q163" s="45">
        <v>2021</v>
      </c>
      <c r="R163" s="61"/>
    </row>
    <row r="164" spans="1:18" s="51" customFormat="1">
      <c r="A164" s="62">
        <v>19</v>
      </c>
      <c r="B164" s="10" t="s">
        <v>127</v>
      </c>
      <c r="C164" s="10" t="s">
        <v>133</v>
      </c>
      <c r="D164" s="10">
        <v>4</v>
      </c>
      <c r="E164" s="10">
        <v>1</v>
      </c>
      <c r="F164" s="37">
        <v>1</v>
      </c>
      <c r="G164" s="35">
        <v>0</v>
      </c>
      <c r="H164" s="38">
        <v>42</v>
      </c>
      <c r="I164" s="38">
        <v>42</v>
      </c>
      <c r="J164" s="38">
        <v>0</v>
      </c>
      <c r="K164" s="10">
        <v>2</v>
      </c>
      <c r="L164" s="10">
        <v>2</v>
      </c>
      <c r="M164" s="10">
        <v>0</v>
      </c>
      <c r="N164" s="10" t="s">
        <v>129</v>
      </c>
      <c r="O164" s="45">
        <v>65</v>
      </c>
      <c r="P164" s="45"/>
      <c r="Q164" s="45">
        <v>2021</v>
      </c>
      <c r="R164" s="61"/>
    </row>
    <row r="165" spans="1:18" s="51" customFormat="1">
      <c r="A165" s="62">
        <v>20</v>
      </c>
      <c r="B165" s="10" t="s">
        <v>127</v>
      </c>
      <c r="C165" s="10" t="s">
        <v>140</v>
      </c>
      <c r="D165" s="10">
        <v>14</v>
      </c>
      <c r="E165" s="10">
        <v>3</v>
      </c>
      <c r="F165" s="37">
        <v>3</v>
      </c>
      <c r="G165" s="35">
        <v>0</v>
      </c>
      <c r="H165" s="38">
        <v>100.1</v>
      </c>
      <c r="I165" s="38">
        <v>100.1</v>
      </c>
      <c r="J165" s="38">
        <v>0</v>
      </c>
      <c r="K165" s="10">
        <v>3</v>
      </c>
      <c r="L165" s="10">
        <v>3</v>
      </c>
      <c r="M165" s="10">
        <v>0</v>
      </c>
      <c r="N165" s="10" t="s">
        <v>129</v>
      </c>
      <c r="O165" s="45">
        <v>65</v>
      </c>
      <c r="P165" s="45"/>
      <c r="Q165" s="45">
        <v>2021</v>
      </c>
      <c r="R165" s="61"/>
    </row>
    <row r="166" spans="1:18" s="51" customFormat="1">
      <c r="A166" s="62">
        <v>21</v>
      </c>
      <c r="B166" s="10" t="s">
        <v>127</v>
      </c>
      <c r="C166" s="10" t="s">
        <v>140</v>
      </c>
      <c r="D166" s="10">
        <v>12</v>
      </c>
      <c r="E166" s="10">
        <v>3</v>
      </c>
      <c r="F166" s="37">
        <v>0</v>
      </c>
      <c r="G166" s="35">
        <v>3</v>
      </c>
      <c r="H166" s="38">
        <v>98.12</v>
      </c>
      <c r="I166" s="38">
        <v>0</v>
      </c>
      <c r="J166" s="38">
        <v>98.12</v>
      </c>
      <c r="K166" s="10">
        <v>4</v>
      </c>
      <c r="L166" s="10">
        <v>0</v>
      </c>
      <c r="M166" s="10">
        <v>4</v>
      </c>
      <c r="N166" s="10" t="s">
        <v>129</v>
      </c>
      <c r="O166" s="45">
        <v>65</v>
      </c>
      <c r="P166" s="45"/>
      <c r="Q166" s="45">
        <v>2021</v>
      </c>
      <c r="R166" s="61"/>
    </row>
    <row r="167" spans="1:18" s="51" customFormat="1">
      <c r="A167" s="62">
        <v>22</v>
      </c>
      <c r="B167" s="10" t="s">
        <v>127</v>
      </c>
      <c r="C167" s="10" t="s">
        <v>137</v>
      </c>
      <c r="D167" s="10">
        <v>19</v>
      </c>
      <c r="E167" s="10">
        <v>12</v>
      </c>
      <c r="F167" s="37">
        <v>5</v>
      </c>
      <c r="G167" s="35">
        <v>7</v>
      </c>
      <c r="H167" s="36">
        <v>507.9</v>
      </c>
      <c r="I167" s="36">
        <v>214</v>
      </c>
      <c r="J167" s="36">
        <v>293.7</v>
      </c>
      <c r="K167" s="10">
        <v>31</v>
      </c>
      <c r="L167" s="10">
        <v>18</v>
      </c>
      <c r="M167" s="10">
        <v>13</v>
      </c>
      <c r="N167" s="10" t="s">
        <v>141</v>
      </c>
      <c r="O167" s="45">
        <v>65</v>
      </c>
      <c r="P167" s="45"/>
      <c r="Q167" s="45">
        <v>2022</v>
      </c>
      <c r="R167" s="61"/>
    </row>
    <row r="168" spans="1:18" s="51" customFormat="1">
      <c r="A168" s="62">
        <v>23</v>
      </c>
      <c r="B168" s="10" t="s">
        <v>127</v>
      </c>
      <c r="C168" s="10" t="s">
        <v>139</v>
      </c>
      <c r="D168" s="10">
        <v>9</v>
      </c>
      <c r="E168" s="10">
        <v>8</v>
      </c>
      <c r="F168" s="37">
        <v>1</v>
      </c>
      <c r="G168" s="35">
        <v>7</v>
      </c>
      <c r="H168" s="38">
        <v>335.2</v>
      </c>
      <c r="I168" s="38">
        <v>45.3</v>
      </c>
      <c r="J168" s="38">
        <v>289.89999999999998</v>
      </c>
      <c r="K168" s="10">
        <v>16</v>
      </c>
      <c r="L168" s="10">
        <v>5</v>
      </c>
      <c r="M168" s="10">
        <v>11</v>
      </c>
      <c r="N168" s="10" t="s">
        <v>136</v>
      </c>
      <c r="O168" s="45">
        <v>64</v>
      </c>
      <c r="P168" s="45"/>
      <c r="Q168" s="45">
        <v>2022</v>
      </c>
      <c r="R168" s="61"/>
    </row>
    <row r="169" spans="1:18" s="51" customFormat="1">
      <c r="A169" s="62">
        <v>24</v>
      </c>
      <c r="B169" s="10" t="s">
        <v>127</v>
      </c>
      <c r="C169" s="10" t="s">
        <v>139</v>
      </c>
      <c r="D169" s="10">
        <v>1</v>
      </c>
      <c r="E169" s="10">
        <v>16</v>
      </c>
      <c r="F169" s="37">
        <v>9</v>
      </c>
      <c r="G169" s="35">
        <v>7</v>
      </c>
      <c r="H169" s="38">
        <v>719.2</v>
      </c>
      <c r="I169" s="38">
        <v>408</v>
      </c>
      <c r="J169" s="38">
        <v>310.89999999999998</v>
      </c>
      <c r="K169" s="10">
        <v>25</v>
      </c>
      <c r="L169" s="10">
        <v>13</v>
      </c>
      <c r="M169" s="10">
        <v>12</v>
      </c>
      <c r="N169" s="10" t="s">
        <v>129</v>
      </c>
      <c r="O169" s="45">
        <v>63</v>
      </c>
      <c r="P169" s="45"/>
      <c r="Q169" s="45">
        <v>2022</v>
      </c>
      <c r="R169" s="61"/>
    </row>
    <row r="170" spans="1:18">
      <c r="A170" s="15">
        <v>24</v>
      </c>
      <c r="B170" s="75" t="s">
        <v>67</v>
      </c>
      <c r="C170" s="76"/>
      <c r="D170" s="77"/>
      <c r="E170" s="39">
        <f t="shared" ref="E170:M170" si="12">SUM(E146:E169)</f>
        <v>84</v>
      </c>
      <c r="F170" s="40">
        <f t="shared" si="12"/>
        <v>38</v>
      </c>
      <c r="G170" s="40">
        <f t="shared" si="12"/>
        <v>46</v>
      </c>
      <c r="H170" s="41">
        <f t="shared" si="12"/>
        <v>3213.87</v>
      </c>
      <c r="I170" s="41">
        <f t="shared" si="12"/>
        <v>1400.08</v>
      </c>
      <c r="J170" s="41">
        <f t="shared" si="12"/>
        <v>1813.31</v>
      </c>
      <c r="K170" s="39">
        <f t="shared" si="12"/>
        <v>157</v>
      </c>
      <c r="L170" s="39">
        <f t="shared" si="12"/>
        <v>74</v>
      </c>
      <c r="M170" s="39">
        <f t="shared" si="12"/>
        <v>83</v>
      </c>
      <c r="N170" s="10" t="s">
        <v>68</v>
      </c>
      <c r="O170" s="4" t="s">
        <v>68</v>
      </c>
      <c r="P170" s="4" t="s">
        <v>68</v>
      </c>
      <c r="Q170" s="4" t="s">
        <v>68</v>
      </c>
      <c r="R170" s="15" t="s">
        <v>68</v>
      </c>
    </row>
    <row r="171" spans="1:18">
      <c r="A171" s="72" t="s">
        <v>142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4"/>
    </row>
    <row r="172" spans="1:18" ht="25.5">
      <c r="A172" s="6">
        <v>1</v>
      </c>
      <c r="B172" s="10" t="s">
        <v>150</v>
      </c>
      <c r="C172" s="10" t="s">
        <v>152</v>
      </c>
      <c r="D172" s="10">
        <v>12</v>
      </c>
      <c r="E172" s="10">
        <v>1</v>
      </c>
      <c r="F172" s="37">
        <v>1</v>
      </c>
      <c r="G172" s="35">
        <v>0</v>
      </c>
      <c r="H172" s="10">
        <v>63</v>
      </c>
      <c r="I172" s="10">
        <v>63</v>
      </c>
      <c r="J172" s="10">
        <v>0</v>
      </c>
      <c r="K172" s="10">
        <v>9</v>
      </c>
      <c r="L172" s="10">
        <v>9</v>
      </c>
      <c r="M172" s="10">
        <v>0</v>
      </c>
      <c r="N172" s="44" t="s">
        <v>151</v>
      </c>
      <c r="O172" s="4">
        <v>93</v>
      </c>
      <c r="P172" s="4"/>
      <c r="Q172" s="4">
        <v>2016</v>
      </c>
      <c r="R172" s="15"/>
    </row>
    <row r="173" spans="1:18" ht="25.5">
      <c r="A173" s="6">
        <v>2</v>
      </c>
      <c r="B173" s="10" t="s">
        <v>150</v>
      </c>
      <c r="C173" s="10" t="s">
        <v>153</v>
      </c>
      <c r="D173" s="10">
        <v>19</v>
      </c>
      <c r="E173" s="10">
        <v>2</v>
      </c>
      <c r="F173" s="10">
        <v>2</v>
      </c>
      <c r="G173" s="10">
        <v>0</v>
      </c>
      <c r="H173" s="10">
        <v>87</v>
      </c>
      <c r="I173" s="10">
        <v>87</v>
      </c>
      <c r="J173" s="10">
        <v>0</v>
      </c>
      <c r="K173" s="10">
        <v>8</v>
      </c>
      <c r="L173" s="10">
        <v>8</v>
      </c>
      <c r="M173" s="10">
        <v>0</v>
      </c>
      <c r="N173" s="44" t="s">
        <v>151</v>
      </c>
      <c r="O173" s="4">
        <v>91.5</v>
      </c>
      <c r="P173" s="4"/>
      <c r="Q173" s="4">
        <v>2016</v>
      </c>
      <c r="R173" s="15"/>
    </row>
    <row r="174" spans="1:18" ht="25.5">
      <c r="A174" s="6">
        <v>3</v>
      </c>
      <c r="B174" s="10" t="s">
        <v>150</v>
      </c>
      <c r="C174" s="10" t="s">
        <v>83</v>
      </c>
      <c r="D174" s="10">
        <v>25</v>
      </c>
      <c r="E174" s="10">
        <v>1</v>
      </c>
      <c r="F174" s="10">
        <v>1</v>
      </c>
      <c r="G174" s="10">
        <v>0</v>
      </c>
      <c r="H174" s="10">
        <v>25</v>
      </c>
      <c r="I174" s="10">
        <v>25</v>
      </c>
      <c r="J174" s="10">
        <v>0</v>
      </c>
      <c r="K174" s="10">
        <v>4</v>
      </c>
      <c r="L174" s="10">
        <v>4</v>
      </c>
      <c r="M174" s="10">
        <v>0</v>
      </c>
      <c r="N174" s="44" t="s">
        <v>151</v>
      </c>
      <c r="O174" s="4">
        <v>89</v>
      </c>
      <c r="P174" s="4"/>
      <c r="Q174" s="4">
        <v>2019</v>
      </c>
      <c r="R174" s="15"/>
    </row>
    <row r="175" spans="1:18">
      <c r="A175" s="6">
        <v>4</v>
      </c>
      <c r="B175" s="10" t="s">
        <v>143</v>
      </c>
      <c r="C175" s="10" t="s">
        <v>144</v>
      </c>
      <c r="D175" s="10">
        <v>24</v>
      </c>
      <c r="E175" s="10">
        <v>16</v>
      </c>
      <c r="F175" s="35">
        <v>9</v>
      </c>
      <c r="G175" s="35">
        <v>7</v>
      </c>
      <c r="H175" s="10">
        <v>493.2</v>
      </c>
      <c r="I175" s="10">
        <v>289.39999999999998</v>
      </c>
      <c r="J175" s="10">
        <v>203.8</v>
      </c>
      <c r="K175" s="10">
        <v>41</v>
      </c>
      <c r="L175" s="10">
        <v>28</v>
      </c>
      <c r="M175" s="10">
        <f>SUM(K175-L175)</f>
        <v>13</v>
      </c>
      <c r="N175" s="10" t="s">
        <v>145</v>
      </c>
      <c r="O175" s="4">
        <v>88.9</v>
      </c>
      <c r="P175" s="4"/>
      <c r="Q175" s="4">
        <v>2020</v>
      </c>
      <c r="R175" s="15"/>
    </row>
    <row r="176" spans="1:18">
      <c r="A176" s="6">
        <v>5</v>
      </c>
      <c r="B176" s="10" t="s">
        <v>143</v>
      </c>
      <c r="C176" s="10" t="s">
        <v>144</v>
      </c>
      <c r="D176" s="10">
        <v>20</v>
      </c>
      <c r="E176" s="10">
        <v>12</v>
      </c>
      <c r="F176" s="10">
        <v>5</v>
      </c>
      <c r="G176" s="10">
        <f>SUM(E176-F176)</f>
        <v>7</v>
      </c>
      <c r="H176" s="10">
        <v>292.39999999999998</v>
      </c>
      <c r="I176" s="10">
        <v>121.6</v>
      </c>
      <c r="J176" s="10">
        <f>SUM(H176-I176)</f>
        <v>170.79999999999998</v>
      </c>
      <c r="K176" s="10">
        <v>37</v>
      </c>
      <c r="L176" s="10">
        <v>20</v>
      </c>
      <c r="M176" s="10">
        <f>SUM(K176-L176)</f>
        <v>17</v>
      </c>
      <c r="N176" s="10" t="s">
        <v>148</v>
      </c>
      <c r="O176" s="4">
        <v>86</v>
      </c>
      <c r="P176" s="4"/>
      <c r="Q176" s="4">
        <v>2021</v>
      </c>
      <c r="R176" s="15"/>
    </row>
    <row r="177" spans="1:18">
      <c r="A177" s="4">
        <v>6</v>
      </c>
      <c r="B177" s="10" t="s">
        <v>143</v>
      </c>
      <c r="C177" s="10" t="s">
        <v>144</v>
      </c>
      <c r="D177" s="10">
        <v>22</v>
      </c>
      <c r="E177" s="10">
        <v>18</v>
      </c>
      <c r="F177" s="10">
        <v>6</v>
      </c>
      <c r="G177" s="10">
        <v>12</v>
      </c>
      <c r="H177" s="10">
        <v>395.6</v>
      </c>
      <c r="I177" s="10">
        <v>130</v>
      </c>
      <c r="J177" s="10">
        <f>SUM(H177-I177)</f>
        <v>265.60000000000002</v>
      </c>
      <c r="K177" s="10">
        <v>33</v>
      </c>
      <c r="L177" s="10">
        <v>17</v>
      </c>
      <c r="M177" s="10">
        <f>SUM(K177-L177)</f>
        <v>16</v>
      </c>
      <c r="N177" s="10" t="s">
        <v>149</v>
      </c>
      <c r="O177" s="4">
        <v>84.9</v>
      </c>
      <c r="P177" s="4"/>
      <c r="Q177" s="4">
        <v>2022</v>
      </c>
      <c r="R177" s="15"/>
    </row>
    <row r="178" spans="1:18">
      <c r="A178" s="4">
        <v>7</v>
      </c>
      <c r="B178" s="10" t="s">
        <v>143</v>
      </c>
      <c r="C178" s="10" t="s">
        <v>146</v>
      </c>
      <c r="D178" s="10">
        <v>13</v>
      </c>
      <c r="E178" s="10">
        <v>16</v>
      </c>
      <c r="F178" s="35">
        <v>6</v>
      </c>
      <c r="G178" s="35">
        <v>11</v>
      </c>
      <c r="H178" s="10">
        <v>494.1</v>
      </c>
      <c r="I178" s="10">
        <v>198.8</v>
      </c>
      <c r="J178" s="10">
        <f>SUM(H178-I178)</f>
        <v>295.3</v>
      </c>
      <c r="K178" s="10">
        <v>26</v>
      </c>
      <c r="L178" s="10">
        <v>15</v>
      </c>
      <c r="M178" s="10">
        <f>SUM(K178-L178)</f>
        <v>11</v>
      </c>
      <c r="N178" s="10" t="s">
        <v>147</v>
      </c>
      <c r="O178" s="4">
        <v>85</v>
      </c>
      <c r="P178" s="4"/>
      <c r="Q178" s="4">
        <v>2023</v>
      </c>
      <c r="R178" s="15"/>
    </row>
    <row r="179" spans="1:18">
      <c r="A179" s="15">
        <v>7</v>
      </c>
      <c r="B179" s="72" t="s">
        <v>67</v>
      </c>
      <c r="C179" s="73"/>
      <c r="D179" s="74"/>
      <c r="E179" s="15">
        <f t="shared" ref="E179:M179" si="13">SUM(E172:E178)</f>
        <v>66</v>
      </c>
      <c r="F179" s="15">
        <f t="shared" si="13"/>
        <v>30</v>
      </c>
      <c r="G179" s="42">
        <f t="shared" si="13"/>
        <v>37</v>
      </c>
      <c r="H179" s="15">
        <f t="shared" si="13"/>
        <v>1850.3000000000002</v>
      </c>
      <c r="I179" s="15">
        <f t="shared" si="13"/>
        <v>914.8</v>
      </c>
      <c r="J179" s="15">
        <f t="shared" si="13"/>
        <v>935.5</v>
      </c>
      <c r="K179" s="15">
        <f t="shared" si="13"/>
        <v>158</v>
      </c>
      <c r="L179" s="15">
        <f t="shared" si="13"/>
        <v>101</v>
      </c>
      <c r="M179" s="15">
        <f t="shared" si="13"/>
        <v>57</v>
      </c>
      <c r="N179" s="15" t="s">
        <v>68</v>
      </c>
      <c r="O179" s="4" t="s">
        <v>68</v>
      </c>
      <c r="P179" s="4" t="s">
        <v>68</v>
      </c>
      <c r="Q179" s="4" t="s">
        <v>68</v>
      </c>
      <c r="R179" s="15"/>
    </row>
    <row r="180" spans="1:18">
      <c r="A180" s="15">
        <f>A55+A144+A170+A179</f>
        <v>163</v>
      </c>
      <c r="B180" s="72" t="s">
        <v>21</v>
      </c>
      <c r="C180" s="73"/>
      <c r="D180" s="74"/>
      <c r="E180" s="43">
        <f t="shared" ref="E180:M180" si="14">E55+E144+E170+E179</f>
        <v>1157</v>
      </c>
      <c r="F180" s="43">
        <f t="shared" si="14"/>
        <v>466</v>
      </c>
      <c r="G180" s="43">
        <f t="shared" si="14"/>
        <v>982</v>
      </c>
      <c r="H180" s="43">
        <f t="shared" si="14"/>
        <v>61788.590000000004</v>
      </c>
      <c r="I180" s="43">
        <f t="shared" si="14"/>
        <v>19424.189999999999</v>
      </c>
      <c r="J180" s="43">
        <f t="shared" si="14"/>
        <v>42289.49</v>
      </c>
      <c r="K180" s="43">
        <f t="shared" si="14"/>
        <v>3280</v>
      </c>
      <c r="L180" s="43">
        <f t="shared" si="14"/>
        <v>1146</v>
      </c>
      <c r="M180" s="43">
        <f t="shared" si="14"/>
        <v>2134</v>
      </c>
      <c r="N180" s="4" t="s">
        <v>68</v>
      </c>
      <c r="O180" s="4" t="s">
        <v>68</v>
      </c>
      <c r="P180" s="4" t="s">
        <v>68</v>
      </c>
      <c r="Q180" s="4" t="s">
        <v>68</v>
      </c>
      <c r="R180" s="4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 t="s">
        <v>16</v>
      </c>
      <c r="C182" s="3" t="s">
        <v>154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 t="s">
        <v>17</v>
      </c>
      <c r="C183" s="3" t="s">
        <v>155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</sheetData>
  <mergeCells count="23">
    <mergeCell ref="A9:R9"/>
    <mergeCell ref="A6:A7"/>
    <mergeCell ref="N6:N7"/>
    <mergeCell ref="K6:M6"/>
    <mergeCell ref="D6:D7"/>
    <mergeCell ref="O6:O7"/>
    <mergeCell ref="Q6:Q7"/>
    <mergeCell ref="R6:R7"/>
    <mergeCell ref="B6:C6"/>
    <mergeCell ref="B55:D55"/>
    <mergeCell ref="B180:D180"/>
    <mergeCell ref="A145:R145"/>
    <mergeCell ref="B170:D170"/>
    <mergeCell ref="A171:R171"/>
    <mergeCell ref="B179:D179"/>
    <mergeCell ref="B144:D144"/>
    <mergeCell ref="A56:R56"/>
    <mergeCell ref="O3:R3"/>
    <mergeCell ref="Q2:R2"/>
    <mergeCell ref="C4:L4"/>
    <mergeCell ref="P6:P7"/>
    <mergeCell ref="E6:G6"/>
    <mergeCell ref="H6:J6"/>
  </mergeCells>
  <phoneticPr fontId="2" type="noConversion"/>
  <pageMargins left="0.11811023622047245" right="0.11811023622047245" top="0.35433070866141736" bottom="0.19685039370078741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XTreme.ws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2016-04-04T06:25:11Z</cp:lastPrinted>
  <dcterms:created xsi:type="dcterms:W3CDTF">2015-09-29T08:10:27Z</dcterms:created>
  <dcterms:modified xsi:type="dcterms:W3CDTF">2016-06-15T11:21:48Z</dcterms:modified>
</cp:coreProperties>
</file>