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evskaiaIA\Documents\Документы\"/>
    </mc:Choice>
  </mc:AlternateContent>
  <bookViews>
    <workbookView xWindow="0" yWindow="0" windowWidth="19200" windowHeight="11505"/>
  </bookViews>
  <sheets>
    <sheet name="Лист1" sheetId="1" r:id="rId1"/>
  </sheets>
  <definedNames>
    <definedName name="_xlnm.Print_Area" localSheetId="0">Лист1!$A$1:$V$59</definedName>
  </definedNames>
  <calcPr calcId="162913"/>
</workbook>
</file>

<file path=xl/calcChain.xml><?xml version="1.0" encoding="utf-8"?>
<calcChain xmlns="http://schemas.openxmlformats.org/spreadsheetml/2006/main">
  <c r="G55" i="1" l="1"/>
  <c r="G54" i="1"/>
  <c r="G52" i="1"/>
  <c r="G50" i="1"/>
  <c r="G46" i="1"/>
  <c r="G49" i="1"/>
  <c r="F50" i="1"/>
  <c r="F55" i="1" l="1"/>
  <c r="E55" i="1"/>
  <c r="G16" i="1"/>
  <c r="F12" i="1"/>
  <c r="E12" i="1"/>
  <c r="F53" i="1" l="1"/>
  <c r="E54" i="1"/>
  <c r="E50" i="1" s="1"/>
  <c r="E53" i="1"/>
  <c r="E52" i="1"/>
  <c r="F25" i="1" l="1"/>
  <c r="E25" i="1"/>
  <c r="G29" i="1"/>
  <c r="G25" i="1" l="1"/>
  <c r="F38" i="1" l="1"/>
  <c r="F54" i="1" l="1"/>
  <c r="F52" i="1"/>
  <c r="F51" i="1"/>
  <c r="E51" i="1"/>
  <c r="F46" i="1"/>
  <c r="E46" i="1"/>
  <c r="E38" i="1"/>
  <c r="F34" i="1" l="1"/>
  <c r="E34" i="1"/>
  <c r="F21" i="1"/>
  <c r="E21" i="1"/>
  <c r="F17" i="1"/>
  <c r="E17" i="1"/>
  <c r="F8" i="1"/>
  <c r="E8" i="1"/>
  <c r="F4" i="1"/>
  <c r="E4" i="1"/>
  <c r="G41" i="1" l="1"/>
  <c r="D29" i="1" l="1"/>
  <c r="D49" i="1"/>
  <c r="D54" i="1" s="1"/>
  <c r="D37" i="1"/>
  <c r="D41" i="1"/>
  <c r="D45" i="1" s="1"/>
  <c r="G24" i="1"/>
  <c r="G11" i="1"/>
  <c r="G15" i="1"/>
  <c r="G7" i="1" l="1"/>
  <c r="G10" i="1"/>
  <c r="G14" i="1"/>
  <c r="G19" i="1"/>
  <c r="G20" i="1"/>
  <c r="E30" i="1"/>
  <c r="F30" i="1"/>
  <c r="G33" i="1"/>
  <c r="G37" i="1"/>
  <c r="E42" i="1"/>
  <c r="F42" i="1"/>
  <c r="G38" i="1" l="1"/>
  <c r="G4" i="1"/>
  <c r="G21" i="1"/>
  <c r="G30" i="1"/>
  <c r="G12" i="1"/>
  <c r="G17" i="1"/>
  <c r="G8" i="1"/>
  <c r="G34" i="1"/>
</calcChain>
</file>

<file path=xl/sharedStrings.xml><?xml version="1.0" encoding="utf-8"?>
<sst xmlns="http://schemas.openxmlformats.org/spreadsheetml/2006/main" count="91" uniqueCount="49">
  <si>
    <t>Источники финансирования</t>
  </si>
  <si>
    <t>Всего по программе</t>
  </si>
  <si>
    <t>Всего по программам</t>
  </si>
  <si>
    <t>Итого по программам</t>
  </si>
  <si>
    <t>Бюджет автономного округа</t>
  </si>
  <si>
    <t>тыс. руб.</t>
  </si>
  <si>
    <t>%</t>
  </si>
  <si>
    <t>Ответственный исполнитель муниципальной программы</t>
  </si>
  <si>
    <t>Комитет культуры</t>
  </si>
  <si>
    <t>Управление по жилищно-коммунальному хозяйству</t>
  </si>
  <si>
    <t>Отдел по организации деятельности комиссий</t>
  </si>
  <si>
    <t>Муниципальное казенное учреждение «Управление гражданской защиты населения Березовского района»</t>
  </si>
  <si>
    <t xml:space="preserve">№                           </t>
  </si>
  <si>
    <t>Отдел транспорта</t>
  </si>
  <si>
    <t>Комитет по земельным ресурсам и управлению муниципальным имуществом</t>
  </si>
  <si>
    <t>Федеральный бюджет</t>
  </si>
  <si>
    <t>.</t>
  </si>
  <si>
    <t>"Развитие культуры в городском поселении Березово"</t>
  </si>
  <si>
    <t>"Содействие занятости населения городского поселения Березово"</t>
  </si>
  <si>
    <t>"Жилищно-коммунальный комплекс городского поселения Березово"</t>
  </si>
  <si>
    <t xml:space="preserve">«Профилактика правонарушений и обеспечение отдельных прав граждан в городском поселении Березово» 
</t>
  </si>
  <si>
    <t>"Защита населения и территории от чрезвычайных ситуаций, обеспечение пожарной безопасности в городском поселении Березово"</t>
  </si>
  <si>
    <t>"Современная транспортная система городского поселения Березово"</t>
  </si>
  <si>
    <t>"Благоустройство территории городского поселения Березово"</t>
  </si>
  <si>
    <t xml:space="preserve">"Формирование современной городской среды в городском поселении Березово"
</t>
  </si>
  <si>
    <t>Формирование комфортной потребительской среды в городском поселении Березово"</t>
  </si>
  <si>
    <t>Комитет по экономической политике</t>
  </si>
  <si>
    <t>"Содействие развитию градостроительной деятельности на территории городского поселения Березово</t>
  </si>
  <si>
    <t>Отдел архитектуры и градостроительства</t>
  </si>
  <si>
    <t>"Управление муниципальным имуществом городского поселения Березово"</t>
  </si>
  <si>
    <t xml:space="preserve">Муниципальная программа городского поселения Березово 
</t>
  </si>
  <si>
    <t>Бюджет района</t>
  </si>
  <si>
    <t>Объем фтнансирования на 2023 год                   (Уточненный план)            тыс. рублей</t>
  </si>
  <si>
    <t>Разработан дизайн-проект объекта "Парк по ул.Молодежная в пгт. Березово.</t>
  </si>
  <si>
    <t>ППК "Фонд развития территорий"</t>
  </si>
  <si>
    <t>х</t>
  </si>
  <si>
    <t xml:space="preserve">Заключены муниципальные контракты на выполнение работ по содержанию и техническому обслуживанию пожарных гидрантов и на выполнение работ по устройству и содержанию противопожарных барьеров (противопожарные минерализованные полосы и разрывы)                                                                                                                                                                                 </t>
  </si>
  <si>
    <t>Бюджет поселений</t>
  </si>
  <si>
    <t>Заключено соглашение, определяющее порядок и условия предоставления субсидии на материальное стимулирование и страхование членов народных дружин. Членами добровольного народного формирования городского поселения Березово, совместно с сотрудниками ОМВД России по Березовскому району осуществлено 68 выходов по охране общественного порядка, составлено 5 протоколов об административных правонарушениях</t>
  </si>
  <si>
    <t xml:space="preserve">На общественных и обязательных временных работах  были задействованы безработные граждане в количестве  71 человек (на общественных работах – 43 человека, испытывающих трудности в работе – 5 человек, из числа малочисленных народов Севера – 16 человек, на исправительных работах – 7 человек). </t>
  </si>
  <si>
    <t>Исполнение на 01.10.2023</t>
  </si>
  <si>
    <t xml:space="preserve">Информация по итогам реализации  муниципальных программ городского поселения Березово за 3 квартал 2023 года
</t>
  </si>
  <si>
    <t>Результаты реализации программы за январь-сентябрь 2023 года</t>
  </si>
  <si>
    <t xml:space="preserve">Приобретена наградная атрибутика, расходные материалы для проведения мероприятий: традиционный праздник обских угров "Вороний день"; фестиваль самодеятельного творчества трудовых коллективов "Катюша"; праздничные мероприятия, посвященные: 9 Мая, юбилею д.Шайтанка (150 лет), с.Теги (70 лет). Наиболее значимые мероприятия: площадка с дневным пребыванием «Город мастеров» п. Березово; организация летней компании в МАУ "БРДК" и ОСП с.Теги, д. Шайтанка; турниры по бильярду и по боулингу среди жителей п. Березово; концерт-встреча «Встреча трех поколений»; акция «Костры детства»; игровая программа «Праздник детства для детей с ОВЗ»; "День поселка"Я здесь живу , и край мне этот дорог"; "День рыбака"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</si>
  <si>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Предоставлены субсидии на возмещение недополученных доходов, при оказании жилищно-коммунальных услуг, услуг бани населению по регулируемым ценам                                                                                                                                                                                                                               Произведена оплата взносов за муниципальные квартиры в Югорский фонд капитального ремонта. Оплата за обследование технического состояния многоквартирных домов.</t>
    </r>
    <r>
      <rPr>
        <sz val="12"/>
        <rFont val="Times New Roman"/>
        <family val="1"/>
        <charset val="204"/>
      </rPr>
      <t xml:space="preserve"> Заменены сети тепловодоснабжения 853 местра (водоснабжения -129 метров, теплоснабжения-724 метра) Выполнены работыпо 2 объектам: по капитальному ремонту сетей тепло-, водоснабжения (с заменой ветких сетей) от котельной ул. Шмидта д.2 до интерната по ул. Шмидта д.6 в пгт. Березово (вода-129 метров, тепло-258 метров); по капитальному ремонту сетей теплоснабжения от ТК по ул. Астраханцева до ТК ул.Советская в пгт. Березово(466 метров);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</t>
    </r>
  </si>
  <si>
    <t>Произведена оплата за выполненые услуги, связанные с осуществлением регулярных перевозок пассажиров автомобильным транспортом  по регулируемым тарифам в границах пгт. Березово. Перевезено 3762 человека, выполнено 1 709 рейсов.Осуществлено зимнее содержание уличной дорожной сети в пгт. Березово, д. Шайтанка, с. Теги. Выполнены работы: по диагностике и оценке технического состояния автомобильных дорог общего пользования, по содержанию технических средств организации дорожного движения, по текущему ремонту участков автомобильных дорог,  по промывке и откачке перепускных трубопроводов улично-дорожной сети пгт. Березово. Заключены договоры:  на оказание услуг по разработке аэронавигационного паспорта посадочной площадки "Теги".</t>
  </si>
  <si>
    <r>
      <rPr>
        <sz val="12"/>
        <rFont val="Times New Roman"/>
        <family val="1"/>
        <charset val="204"/>
      </rPr>
      <t xml:space="preserve">Заключены договора на энергоснабжение,  на отпуск тепловой энергии, на содержание и текущий ремонт общего имущества многоквартирных домов, на выполнение кадастровых работ,на оказание услуг по оценке рыночной стоимости объектов, на ремонт жилого дома в д.Шайтанка, ул.Логовая, на замену отопительного оборудования в пгт. Березово ул. Шмидта 38 кв.1, на замену газового оборудования в пгт. Березово ул. Шмидта 36 кв.2.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</t>
    </r>
  </si>
  <si>
    <t>Произведена оплата: за уличное освещение, за услуги по энергосервисному контракту, содержание и ремонт уличного освещения;  за услуги по  поставке и высадке рассады цветов; за работы по очистке и вывозу снега с территории нового кладбища;  по подвозу песка на территорию нового кладбища;  по накоплению и транспортировке твердых коммунальных отходов; по строительству контейнерных площадок на кладбищах в с. Теги, д. Пугоры, д. Шайтанка, п. Устрем; по ликвидации  несанкционированных свалок в пгт. Березово; по демонтажу новогоднего оборудования; изготовлению "Купели"; по ремонту центральной площади в пгт. Березово; по ремонту мемориала первооткрывателям газа; по поставке 2 скамеек, 2 урн для мусора на баскетбольную площадку по ул. Ленина 50; по поставке 2 блок боксов для собачьих экскрементов по ул. Молодежная в пгт.Березово; по поставке флаговых конструкций, перетяжек; по ремонту пешеходного моста по ул. Аэропорт; по поставке  и монтажу 18 баннеров. Осуществлены расходы на обеспечение функций и полномочий  МКУ «Хозяйственно-эксплуатационная служба администрации городского поселения Березово».</t>
  </si>
  <si>
    <t xml:space="preserve">Предоставлена субсидия Березовскому ППО на возмещение части затрат (недополученных доходов), связанных  с производством и реализацией хлеба в с. Теги и д. Шайтанка (за 2 квартал 2022 года). Оплачен договор поставки на приобретение 10 торговых палаток. Предоставлена субсидия Березовскому поселковому потребительскому обществу на возмещение части затрат (недополученных доходов), связанных с производством и реализацией хлеба в сельских населенных пунктах с. Теги, д. Шайтанка городского поселения Березово за 4 квартал 2022 года и 1-2 кварталы 2023 года на сумму 1 000,00 тыс.руб.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</si>
</sst>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38">
    <xf numFmtId="0" fontId="0" fillId="0" borderId="0" xfId="0"/>
    <xf numFmtId="0" fontId="0" fillId="0" borderId="0" xfId="0" applyBorder="1"/>
    <xf numFmtId="0" fontId="0" fillId="3" borderId="0" xfId="0" applyFill="1"/>
    <xf numFmtId="0" fontId="1" fillId="3" borderId="0" xfId="0" applyFont="1" applyFill="1"/>
    <xf numFmtId="0" fontId="0" fillId="3" borderId="0" xfId="0" applyFill="1" applyBorder="1"/>
    <xf numFmtId="0" fontId="4" fillId="3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0" xfId="0" applyFont="1" applyFill="1" applyBorder="1"/>
    <xf numFmtId="0" fontId="8" fillId="3" borderId="2" xfId="0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top"/>
    </xf>
    <xf numFmtId="164" fontId="6" fillId="3" borderId="3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0" fontId="3" fillId="3" borderId="0" xfId="1" applyFill="1"/>
    <xf numFmtId="164" fontId="7" fillId="3" borderId="13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6" fillId="3" borderId="27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164" fontId="7" fillId="3" borderId="0" xfId="0" applyNumberFormat="1" applyFont="1" applyFill="1" applyBorder="1" applyAlignment="1">
      <alignment horizontal="center" vertical="top"/>
    </xf>
    <xf numFmtId="164" fontId="6" fillId="3" borderId="4" xfId="0" applyNumberFormat="1" applyFont="1" applyFill="1" applyBorder="1" applyAlignment="1">
      <alignment horizontal="center" vertical="top" wrapText="1"/>
    </xf>
    <xf numFmtId="2" fontId="6" fillId="3" borderId="30" xfId="0" applyNumberFormat="1" applyFont="1" applyFill="1" applyBorder="1" applyAlignment="1">
      <alignment horizontal="center" vertical="top" wrapText="1"/>
    </xf>
    <xf numFmtId="165" fontId="15" fillId="3" borderId="3" xfId="0" applyNumberFormat="1" applyFont="1" applyFill="1" applyBorder="1" applyAlignment="1">
      <alignment horizontal="center" vertical="center"/>
    </xf>
    <xf numFmtId="2" fontId="6" fillId="3" borderId="29" xfId="0" applyNumberFormat="1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top"/>
    </xf>
    <xf numFmtId="164" fontId="6" fillId="3" borderId="8" xfId="0" applyNumberFormat="1" applyFont="1" applyFill="1" applyBorder="1" applyAlignment="1">
      <alignment horizontal="center" vertical="top" wrapText="1"/>
    </xf>
    <xf numFmtId="2" fontId="6" fillId="3" borderId="8" xfId="0" applyNumberFormat="1" applyFont="1" applyFill="1" applyBorder="1" applyAlignment="1">
      <alignment horizontal="center" vertical="top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164" fontId="7" fillId="3" borderId="4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top"/>
    </xf>
    <xf numFmtId="164" fontId="7" fillId="3" borderId="3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64" fontId="7" fillId="3" borderId="13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/>
    </xf>
    <xf numFmtId="2" fontId="8" fillId="3" borderId="25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2" fontId="8" fillId="3" borderId="27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165" fontId="16" fillId="3" borderId="3" xfId="0" applyNumberFormat="1" applyFont="1" applyFill="1" applyBorder="1" applyAlignment="1">
      <alignment horizontal="center" vertical="center"/>
    </xf>
    <xf numFmtId="2" fontId="8" fillId="3" borderId="29" xfId="0" applyNumberFormat="1" applyFont="1" applyFill="1" applyBorder="1" applyAlignment="1">
      <alignment horizontal="center" vertical="center" wrapText="1"/>
    </xf>
    <xf numFmtId="4" fontId="17" fillId="3" borderId="0" xfId="0" applyNumberFormat="1" applyFont="1" applyFill="1"/>
    <xf numFmtId="0" fontId="11" fillId="3" borderId="3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1" fillId="0" borderId="14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indent="1"/>
    </xf>
    <xf numFmtId="0" fontId="1" fillId="0" borderId="9" xfId="0" applyFont="1" applyBorder="1" applyAlignment="1">
      <alignment horizontal="left" vertical="top" indent="1"/>
    </xf>
    <xf numFmtId="49" fontId="10" fillId="0" borderId="0" xfId="0" applyNumberFormat="1" applyFont="1" applyBorder="1" applyAlignment="1">
      <alignment horizontal="center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21" xfId="0" applyFont="1" applyFill="1" applyBorder="1" applyAlignment="1">
      <alignment vertical="top" wrapText="1"/>
    </xf>
    <xf numFmtId="0" fontId="4" fillId="3" borderId="18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19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0" fontId="11" fillId="3" borderId="16" xfId="0" applyFont="1" applyFill="1" applyBorder="1" applyAlignment="1">
      <alignment vertical="top" wrapText="1"/>
    </xf>
    <xf numFmtId="0" fontId="11" fillId="3" borderId="17" xfId="0" applyFont="1" applyFill="1" applyBorder="1" applyAlignment="1">
      <alignment vertical="top" wrapText="1"/>
    </xf>
    <xf numFmtId="0" fontId="11" fillId="3" borderId="2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 wrapText="1"/>
    </xf>
    <xf numFmtId="0" fontId="11" fillId="3" borderId="21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11" fillId="3" borderId="19" xfId="0" applyFont="1" applyFill="1" applyBorder="1" applyAlignment="1">
      <alignment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2" fillId="3" borderId="15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horizontal="left" vertical="top" wrapText="1"/>
    </xf>
    <xf numFmtId="0" fontId="11" fillId="3" borderId="17" xfId="0" applyFont="1" applyFill="1" applyBorder="1" applyAlignment="1">
      <alignment horizontal="left" vertical="top" wrapText="1"/>
    </xf>
    <xf numFmtId="0" fontId="11" fillId="3" borderId="2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21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9"/>
  <sheetViews>
    <sheetView tabSelected="1" view="pageBreakPreview" topLeftCell="F34" zoomScale="110" zoomScaleNormal="100" zoomScaleSheetLayoutView="110" workbookViewId="0">
      <selection activeCell="M38" sqref="M38:V41"/>
    </sheetView>
  </sheetViews>
  <sheetFormatPr defaultRowHeight="15" x14ac:dyDescent="0.25"/>
  <cols>
    <col min="1" max="1" width="5.7109375" customWidth="1"/>
    <col min="2" max="2" width="29.42578125" style="2" customWidth="1"/>
    <col min="3" max="3" width="23.7109375" style="2" customWidth="1"/>
    <col min="4" max="4" width="23.28515625" style="70" customWidth="1"/>
    <col min="5" max="5" width="23.140625" style="2" customWidth="1"/>
    <col min="6" max="6" width="18.85546875" style="2" customWidth="1"/>
    <col min="7" max="7" width="12.5703125" style="2" customWidth="1"/>
    <col min="8" max="8" width="0.140625" style="2" hidden="1" customWidth="1"/>
    <col min="9" max="12" width="9.140625" style="2" hidden="1" customWidth="1"/>
    <col min="13" max="15" width="9.140625" style="2"/>
    <col min="16" max="16" width="9.140625" style="2" customWidth="1"/>
    <col min="17" max="18" width="9.140625" style="2"/>
    <col min="19" max="19" width="9.140625" style="2" customWidth="1"/>
    <col min="20" max="20" width="9.140625" style="2"/>
    <col min="21" max="21" width="13.140625" style="2" customWidth="1"/>
    <col min="22" max="22" width="1.85546875" style="2" customWidth="1"/>
    <col min="23" max="31" width="9.140625" style="2"/>
  </cols>
  <sheetData>
    <row r="1" spans="1:76" ht="24" customHeight="1" thickBot="1" x14ac:dyDescent="0.4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76" ht="47.25" customHeight="1" x14ac:dyDescent="0.25">
      <c r="A2" s="77" t="s">
        <v>12</v>
      </c>
      <c r="B2" s="106" t="s">
        <v>30</v>
      </c>
      <c r="C2" s="106" t="s">
        <v>7</v>
      </c>
      <c r="D2" s="106" t="s">
        <v>0</v>
      </c>
      <c r="E2" s="106" t="s">
        <v>32</v>
      </c>
      <c r="F2" s="104" t="s">
        <v>40</v>
      </c>
      <c r="G2" s="105"/>
      <c r="H2" s="3"/>
      <c r="I2" s="3"/>
      <c r="J2" s="3"/>
      <c r="K2" s="3"/>
      <c r="L2" s="3"/>
      <c r="M2" s="80" t="s">
        <v>42</v>
      </c>
      <c r="N2" s="81"/>
      <c r="O2" s="81"/>
      <c r="P2" s="81"/>
      <c r="Q2" s="81"/>
      <c r="R2" s="81"/>
      <c r="S2" s="81"/>
      <c r="T2" s="81"/>
      <c r="U2" s="81"/>
      <c r="V2" s="82"/>
      <c r="W2" s="4"/>
    </row>
    <row r="3" spans="1:76" ht="35.25" customHeight="1" thickBot="1" x14ac:dyDescent="0.3">
      <c r="A3" s="78"/>
      <c r="B3" s="107"/>
      <c r="C3" s="107"/>
      <c r="D3" s="107"/>
      <c r="E3" s="107"/>
      <c r="F3" s="5" t="s">
        <v>5</v>
      </c>
      <c r="G3" s="6" t="s">
        <v>6</v>
      </c>
      <c r="H3" s="7"/>
      <c r="I3" s="7"/>
      <c r="J3" s="7"/>
      <c r="K3" s="7"/>
      <c r="L3" s="7"/>
      <c r="M3" s="83"/>
      <c r="N3" s="84"/>
      <c r="O3" s="84"/>
      <c r="P3" s="84"/>
      <c r="Q3" s="84"/>
      <c r="R3" s="84"/>
      <c r="S3" s="84"/>
      <c r="T3" s="84"/>
      <c r="U3" s="84"/>
      <c r="V3" s="85"/>
      <c r="W3" s="4"/>
      <c r="X3" s="4"/>
      <c r="Y3" s="4"/>
      <c r="Z3" s="4"/>
      <c r="AA3" s="4"/>
      <c r="AB3" s="4"/>
      <c r="AC3" s="4"/>
      <c r="AD3" s="4"/>
      <c r="AE3" s="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ht="23.25" customHeight="1" x14ac:dyDescent="0.25">
      <c r="A4" s="71">
        <v>1</v>
      </c>
      <c r="B4" s="73" t="s">
        <v>17</v>
      </c>
      <c r="C4" s="73" t="s">
        <v>8</v>
      </c>
      <c r="D4" s="8" t="s">
        <v>1</v>
      </c>
      <c r="E4" s="9">
        <f>E5+E6+E7</f>
        <v>2000</v>
      </c>
      <c r="F4" s="9">
        <f>F5+F6+F7</f>
        <v>1724</v>
      </c>
      <c r="G4" s="10">
        <f>F4/E4*100</f>
        <v>86.2</v>
      </c>
      <c r="H4" s="3"/>
      <c r="I4" s="3"/>
      <c r="J4" s="3"/>
      <c r="K4" s="3"/>
      <c r="L4" s="3"/>
      <c r="M4" s="86" t="s">
        <v>43</v>
      </c>
      <c r="N4" s="87"/>
      <c r="O4" s="87"/>
      <c r="P4" s="87"/>
      <c r="Q4" s="87"/>
      <c r="R4" s="87"/>
      <c r="S4" s="87"/>
      <c r="T4" s="87"/>
      <c r="U4" s="87"/>
      <c r="V4" s="88"/>
      <c r="W4" s="4"/>
    </row>
    <row r="5" spans="1:76" ht="25.5" customHeight="1" x14ac:dyDescent="0.25">
      <c r="A5" s="72"/>
      <c r="B5" s="74"/>
      <c r="C5" s="74"/>
      <c r="D5" s="11" t="s">
        <v>15</v>
      </c>
      <c r="E5" s="12">
        <v>0</v>
      </c>
      <c r="F5" s="12">
        <v>0</v>
      </c>
      <c r="G5" s="13">
        <v>0</v>
      </c>
      <c r="H5" s="3"/>
      <c r="I5" s="3"/>
      <c r="J5" s="3"/>
      <c r="K5" s="3"/>
      <c r="L5" s="3"/>
      <c r="M5" s="89"/>
      <c r="N5" s="90"/>
      <c r="O5" s="90"/>
      <c r="P5" s="90"/>
      <c r="Q5" s="90"/>
      <c r="R5" s="90"/>
      <c r="S5" s="90"/>
      <c r="T5" s="90"/>
      <c r="U5" s="90"/>
      <c r="V5" s="91"/>
      <c r="W5" s="4"/>
    </row>
    <row r="6" spans="1:76" ht="34.5" customHeight="1" x14ac:dyDescent="0.25">
      <c r="A6" s="72"/>
      <c r="B6" s="74"/>
      <c r="C6" s="74"/>
      <c r="D6" s="11" t="s">
        <v>4</v>
      </c>
      <c r="E6" s="14">
        <v>0</v>
      </c>
      <c r="F6" s="12">
        <v>0</v>
      </c>
      <c r="G6" s="13">
        <v>0</v>
      </c>
      <c r="H6" s="3"/>
      <c r="I6" s="3"/>
      <c r="J6" s="3"/>
      <c r="K6" s="3"/>
      <c r="L6" s="3"/>
      <c r="M6" s="89"/>
      <c r="N6" s="90"/>
      <c r="O6" s="90"/>
      <c r="P6" s="90"/>
      <c r="Q6" s="90"/>
      <c r="R6" s="90"/>
      <c r="S6" s="90"/>
      <c r="T6" s="90"/>
      <c r="U6" s="90"/>
      <c r="V6" s="91"/>
      <c r="W6" s="4"/>
    </row>
    <row r="7" spans="1:76" ht="138" customHeight="1" thickBot="1" x14ac:dyDescent="0.3">
      <c r="A7" s="75"/>
      <c r="B7" s="76"/>
      <c r="C7" s="76"/>
      <c r="D7" s="42" t="s">
        <v>37</v>
      </c>
      <c r="E7" s="15">
        <v>2000</v>
      </c>
      <c r="F7" s="16">
        <v>1724</v>
      </c>
      <c r="G7" s="17">
        <f>F7/E7*100</f>
        <v>86.2</v>
      </c>
      <c r="H7" s="3"/>
      <c r="I7" s="3"/>
      <c r="J7" s="3"/>
      <c r="K7" s="3"/>
      <c r="L7" s="3"/>
      <c r="M7" s="92"/>
      <c r="N7" s="93"/>
      <c r="O7" s="93"/>
      <c r="P7" s="93"/>
      <c r="Q7" s="93"/>
      <c r="R7" s="93"/>
      <c r="S7" s="93"/>
      <c r="T7" s="93"/>
      <c r="U7" s="93"/>
      <c r="V7" s="94"/>
      <c r="W7" s="4"/>
    </row>
    <row r="8" spans="1:76" ht="25.5" customHeight="1" x14ac:dyDescent="0.25">
      <c r="A8" s="71">
        <v>2</v>
      </c>
      <c r="B8" s="73" t="s">
        <v>18</v>
      </c>
      <c r="C8" s="73" t="s">
        <v>9</v>
      </c>
      <c r="D8" s="8" t="s">
        <v>1</v>
      </c>
      <c r="E8" s="9">
        <f>E9+E10+E11</f>
        <v>6538.3</v>
      </c>
      <c r="F8" s="9">
        <f>F9+F10+F11</f>
        <v>4523.2999999999993</v>
      </c>
      <c r="G8" s="10">
        <f t="shared" ref="G8" si="0">F8/E8*100</f>
        <v>69.181591545202863</v>
      </c>
      <c r="M8" s="95" t="s">
        <v>39</v>
      </c>
      <c r="N8" s="96"/>
      <c r="O8" s="96"/>
      <c r="P8" s="96"/>
      <c r="Q8" s="96"/>
      <c r="R8" s="96"/>
      <c r="S8" s="96"/>
      <c r="T8" s="96"/>
      <c r="U8" s="96"/>
      <c r="V8" s="97"/>
      <c r="W8" s="4"/>
    </row>
    <row r="9" spans="1:76" ht="20.25" customHeight="1" x14ac:dyDescent="0.25">
      <c r="A9" s="72"/>
      <c r="B9" s="74"/>
      <c r="C9" s="74"/>
      <c r="D9" s="11" t="s">
        <v>15</v>
      </c>
      <c r="E9" s="12">
        <v>0</v>
      </c>
      <c r="F9" s="12">
        <v>0</v>
      </c>
      <c r="G9" s="13">
        <v>0</v>
      </c>
      <c r="M9" s="98"/>
      <c r="N9" s="99"/>
      <c r="O9" s="99"/>
      <c r="P9" s="99"/>
      <c r="Q9" s="99"/>
      <c r="R9" s="99"/>
      <c r="S9" s="99"/>
      <c r="T9" s="99"/>
      <c r="U9" s="99"/>
      <c r="V9" s="100"/>
      <c r="W9" s="4"/>
    </row>
    <row r="10" spans="1:76" ht="33" customHeight="1" x14ac:dyDescent="0.25">
      <c r="A10" s="72"/>
      <c r="B10" s="74"/>
      <c r="C10" s="74"/>
      <c r="D10" s="11" t="s">
        <v>4</v>
      </c>
      <c r="E10" s="14">
        <v>3263.3</v>
      </c>
      <c r="F10" s="12">
        <v>1806.1</v>
      </c>
      <c r="G10" s="13">
        <f>F10/E10*100</f>
        <v>55.34581558545031</v>
      </c>
      <c r="J10" s="18"/>
      <c r="K10" s="18"/>
      <c r="L10" s="18"/>
      <c r="M10" s="98"/>
      <c r="N10" s="99"/>
      <c r="O10" s="99"/>
      <c r="P10" s="99"/>
      <c r="Q10" s="99"/>
      <c r="R10" s="99"/>
      <c r="S10" s="99"/>
      <c r="T10" s="99"/>
      <c r="U10" s="99"/>
      <c r="V10" s="100"/>
      <c r="W10" s="4"/>
    </row>
    <row r="11" spans="1:76" ht="27" customHeight="1" thickBot="1" x14ac:dyDescent="0.3">
      <c r="A11" s="75"/>
      <c r="B11" s="76"/>
      <c r="C11" s="76"/>
      <c r="D11" s="11" t="s">
        <v>37</v>
      </c>
      <c r="E11" s="19">
        <v>3275</v>
      </c>
      <c r="F11" s="20">
        <v>2717.2</v>
      </c>
      <c r="G11" s="21">
        <f>F11/E11*100</f>
        <v>82.967938931297709</v>
      </c>
      <c r="J11" s="18"/>
      <c r="K11" s="18"/>
      <c r="L11" s="18"/>
      <c r="M11" s="101"/>
      <c r="N11" s="102"/>
      <c r="O11" s="102"/>
      <c r="P11" s="102"/>
      <c r="Q11" s="102"/>
      <c r="R11" s="102"/>
      <c r="S11" s="102"/>
      <c r="T11" s="102"/>
      <c r="U11" s="102"/>
      <c r="V11" s="103"/>
      <c r="W11" s="4"/>
    </row>
    <row r="12" spans="1:76" ht="25.5" customHeight="1" x14ac:dyDescent="0.25">
      <c r="A12" s="130">
        <v>3</v>
      </c>
      <c r="B12" s="73" t="s">
        <v>19</v>
      </c>
      <c r="C12" s="73" t="s">
        <v>9</v>
      </c>
      <c r="D12" s="8" t="s">
        <v>1</v>
      </c>
      <c r="E12" s="9">
        <f>E13+E14+E15+E16</f>
        <v>47995.3</v>
      </c>
      <c r="F12" s="9">
        <f>F13+F14+F15+F16</f>
        <v>17788.900000000001</v>
      </c>
      <c r="G12" s="22">
        <f>F12/E12*100</f>
        <v>37.063837500755284</v>
      </c>
      <c r="M12" s="121" t="s">
        <v>44</v>
      </c>
      <c r="N12" s="122"/>
      <c r="O12" s="122"/>
      <c r="P12" s="122"/>
      <c r="Q12" s="122"/>
      <c r="R12" s="122"/>
      <c r="S12" s="122"/>
      <c r="T12" s="122"/>
      <c r="U12" s="122"/>
      <c r="V12" s="123"/>
      <c r="W12" s="4"/>
    </row>
    <row r="13" spans="1:76" ht="24" customHeight="1" x14ac:dyDescent="0.25">
      <c r="A13" s="131"/>
      <c r="B13" s="74"/>
      <c r="C13" s="74"/>
      <c r="D13" s="11" t="s">
        <v>15</v>
      </c>
      <c r="E13" s="12">
        <v>0</v>
      </c>
      <c r="F13" s="12">
        <v>0</v>
      </c>
      <c r="G13" s="23">
        <v>0</v>
      </c>
      <c r="M13" s="124"/>
      <c r="N13" s="125"/>
      <c r="O13" s="125"/>
      <c r="P13" s="125"/>
      <c r="Q13" s="125"/>
      <c r="R13" s="125"/>
      <c r="S13" s="125"/>
      <c r="T13" s="125"/>
      <c r="U13" s="125"/>
      <c r="V13" s="126"/>
      <c r="W13" s="4"/>
    </row>
    <row r="14" spans="1:76" ht="40.5" customHeight="1" x14ac:dyDescent="0.25">
      <c r="A14" s="131"/>
      <c r="B14" s="74"/>
      <c r="C14" s="74"/>
      <c r="D14" s="11" t="s">
        <v>4</v>
      </c>
      <c r="E14" s="14">
        <v>9939</v>
      </c>
      <c r="F14" s="12">
        <v>0</v>
      </c>
      <c r="G14" s="23">
        <f>F14/E14*100</f>
        <v>0</v>
      </c>
      <c r="M14" s="124"/>
      <c r="N14" s="125"/>
      <c r="O14" s="125"/>
      <c r="P14" s="125"/>
      <c r="Q14" s="125"/>
      <c r="R14" s="125"/>
      <c r="S14" s="125"/>
      <c r="T14" s="125"/>
      <c r="U14" s="125"/>
      <c r="V14" s="126"/>
      <c r="W14" s="4"/>
    </row>
    <row r="15" spans="1:76" ht="30.75" customHeight="1" x14ac:dyDescent="0.25">
      <c r="A15" s="131"/>
      <c r="B15" s="74"/>
      <c r="C15" s="74"/>
      <c r="D15" s="24" t="s">
        <v>37</v>
      </c>
      <c r="E15" s="25">
        <v>31430.3</v>
      </c>
      <c r="F15" s="26">
        <v>17788.900000000001</v>
      </c>
      <c r="G15" s="27">
        <f>F15/E15*100</f>
        <v>56.597932568254208</v>
      </c>
      <c r="M15" s="124"/>
      <c r="N15" s="125"/>
      <c r="O15" s="125"/>
      <c r="P15" s="125"/>
      <c r="Q15" s="125"/>
      <c r="R15" s="125"/>
      <c r="S15" s="125"/>
      <c r="T15" s="125"/>
      <c r="U15" s="125"/>
      <c r="V15" s="126"/>
      <c r="W15" s="4"/>
    </row>
    <row r="16" spans="1:76" ht="48.75" customHeight="1" thickBot="1" x14ac:dyDescent="0.3">
      <c r="A16" s="132"/>
      <c r="B16" s="76"/>
      <c r="C16" s="76"/>
      <c r="D16" s="68" t="s">
        <v>34</v>
      </c>
      <c r="E16" s="28">
        <v>6626</v>
      </c>
      <c r="F16" s="28">
        <v>0</v>
      </c>
      <c r="G16" s="29">
        <f>F16/E16*100</f>
        <v>0</v>
      </c>
      <c r="M16" s="127"/>
      <c r="N16" s="128"/>
      <c r="O16" s="128"/>
      <c r="P16" s="128"/>
      <c r="Q16" s="128"/>
      <c r="R16" s="128"/>
      <c r="S16" s="128"/>
      <c r="T16" s="128"/>
      <c r="U16" s="128"/>
      <c r="V16" s="129"/>
      <c r="W16" s="4"/>
    </row>
    <row r="17" spans="1:23" ht="27.75" customHeight="1" x14ac:dyDescent="0.25">
      <c r="A17" s="72">
        <v>4</v>
      </c>
      <c r="B17" s="74" t="s">
        <v>20</v>
      </c>
      <c r="C17" s="136" t="s">
        <v>10</v>
      </c>
      <c r="D17" s="30" t="s">
        <v>1</v>
      </c>
      <c r="E17" s="31">
        <f>E18+E19+E20</f>
        <v>31.2</v>
      </c>
      <c r="F17" s="31">
        <f>F18+F19+F20</f>
        <v>8.4</v>
      </c>
      <c r="G17" s="32">
        <f t="shared" ref="G17:G21" si="1">F17/E17*100</f>
        <v>26.923076923076927</v>
      </c>
      <c r="H17" s="2" t="s">
        <v>16</v>
      </c>
      <c r="M17" s="95" t="s">
        <v>38</v>
      </c>
      <c r="N17" s="96"/>
      <c r="O17" s="96"/>
      <c r="P17" s="96"/>
      <c r="Q17" s="96"/>
      <c r="R17" s="96"/>
      <c r="S17" s="96"/>
      <c r="T17" s="96"/>
      <c r="U17" s="96"/>
      <c r="V17" s="97"/>
      <c r="W17" s="4"/>
    </row>
    <row r="18" spans="1:23" ht="24" customHeight="1" x14ac:dyDescent="0.25">
      <c r="A18" s="72"/>
      <c r="B18" s="74"/>
      <c r="C18" s="136"/>
      <c r="D18" s="11" t="s">
        <v>15</v>
      </c>
      <c r="E18" s="33">
        <v>0</v>
      </c>
      <c r="F18" s="33">
        <v>0</v>
      </c>
      <c r="G18" s="13">
        <v>0</v>
      </c>
      <c r="M18" s="98"/>
      <c r="N18" s="99"/>
      <c r="O18" s="99"/>
      <c r="P18" s="99"/>
      <c r="Q18" s="99"/>
      <c r="R18" s="99"/>
      <c r="S18" s="99"/>
      <c r="T18" s="99"/>
      <c r="U18" s="99"/>
      <c r="V18" s="100"/>
      <c r="W18" s="4"/>
    </row>
    <row r="19" spans="1:23" ht="33" customHeight="1" x14ac:dyDescent="0.25">
      <c r="A19" s="72"/>
      <c r="B19" s="74"/>
      <c r="C19" s="136"/>
      <c r="D19" s="11" t="s">
        <v>4</v>
      </c>
      <c r="E19" s="34">
        <v>25</v>
      </c>
      <c r="F19" s="12">
        <v>6.7</v>
      </c>
      <c r="G19" s="13">
        <f t="shared" si="1"/>
        <v>26.8</v>
      </c>
      <c r="M19" s="98"/>
      <c r="N19" s="99"/>
      <c r="O19" s="99"/>
      <c r="P19" s="99"/>
      <c r="Q19" s="99"/>
      <c r="R19" s="99"/>
      <c r="S19" s="99"/>
      <c r="T19" s="99"/>
      <c r="U19" s="99"/>
      <c r="V19" s="100"/>
      <c r="W19" s="4"/>
    </row>
    <row r="20" spans="1:23" ht="33" customHeight="1" thickBot="1" x14ac:dyDescent="0.3">
      <c r="A20" s="75"/>
      <c r="B20" s="76"/>
      <c r="C20" s="137"/>
      <c r="D20" s="69" t="s">
        <v>37</v>
      </c>
      <c r="E20" s="35">
        <v>6.2</v>
      </c>
      <c r="F20" s="36">
        <v>1.7</v>
      </c>
      <c r="G20" s="37">
        <f t="shared" si="1"/>
        <v>27.419354838709676</v>
      </c>
      <c r="M20" s="101"/>
      <c r="N20" s="102"/>
      <c r="O20" s="102"/>
      <c r="P20" s="102"/>
      <c r="Q20" s="102"/>
      <c r="R20" s="102"/>
      <c r="S20" s="102"/>
      <c r="T20" s="102"/>
      <c r="U20" s="102"/>
      <c r="V20" s="103"/>
      <c r="W20" s="4"/>
    </row>
    <row r="21" spans="1:23" ht="27" customHeight="1" x14ac:dyDescent="0.25">
      <c r="A21" s="133">
        <v>5</v>
      </c>
      <c r="B21" s="73" t="s">
        <v>21</v>
      </c>
      <c r="C21" s="73" t="s">
        <v>11</v>
      </c>
      <c r="D21" s="8" t="s">
        <v>1</v>
      </c>
      <c r="E21" s="9">
        <f>E22+E23+E24</f>
        <v>3527.6</v>
      </c>
      <c r="F21" s="38">
        <f>F22+F23+F24</f>
        <v>1418</v>
      </c>
      <c r="G21" s="10">
        <f t="shared" si="1"/>
        <v>40.197301281324414</v>
      </c>
      <c r="I21" s="39"/>
      <c r="M21" s="95" t="s">
        <v>36</v>
      </c>
      <c r="N21" s="96"/>
      <c r="O21" s="96"/>
      <c r="P21" s="96"/>
      <c r="Q21" s="96"/>
      <c r="R21" s="96"/>
      <c r="S21" s="96"/>
      <c r="T21" s="96"/>
      <c r="U21" s="96"/>
      <c r="V21" s="97"/>
      <c r="W21" s="4"/>
    </row>
    <row r="22" spans="1:23" ht="24" customHeight="1" x14ac:dyDescent="0.25">
      <c r="A22" s="134"/>
      <c r="B22" s="74"/>
      <c r="C22" s="74"/>
      <c r="D22" s="11" t="s">
        <v>15</v>
      </c>
      <c r="E22" s="12">
        <v>0</v>
      </c>
      <c r="F22" s="12">
        <v>0</v>
      </c>
      <c r="G22" s="13">
        <v>0</v>
      </c>
      <c r="M22" s="98"/>
      <c r="N22" s="99"/>
      <c r="O22" s="99"/>
      <c r="P22" s="99"/>
      <c r="Q22" s="99"/>
      <c r="R22" s="99"/>
      <c r="S22" s="99"/>
      <c r="T22" s="99"/>
      <c r="U22" s="99"/>
      <c r="V22" s="100"/>
      <c r="W22" s="4"/>
    </row>
    <row r="23" spans="1:23" ht="34.5" customHeight="1" x14ac:dyDescent="0.25">
      <c r="A23" s="134"/>
      <c r="B23" s="74"/>
      <c r="C23" s="74"/>
      <c r="D23" s="11" t="s">
        <v>4</v>
      </c>
      <c r="E23" s="40">
        <v>0</v>
      </c>
      <c r="F23" s="41">
        <v>0</v>
      </c>
      <c r="G23" s="13">
        <v>0</v>
      </c>
      <c r="M23" s="98"/>
      <c r="N23" s="99"/>
      <c r="O23" s="99"/>
      <c r="P23" s="99"/>
      <c r="Q23" s="99"/>
      <c r="R23" s="99"/>
      <c r="S23" s="99"/>
      <c r="T23" s="99"/>
      <c r="U23" s="99"/>
      <c r="V23" s="100"/>
      <c r="W23" s="4"/>
    </row>
    <row r="24" spans="1:23" ht="54" customHeight="1" thickBot="1" x14ac:dyDescent="0.3">
      <c r="A24" s="135"/>
      <c r="B24" s="76"/>
      <c r="C24" s="76"/>
      <c r="D24" s="42" t="s">
        <v>37</v>
      </c>
      <c r="E24" s="43">
        <v>3527.6</v>
      </c>
      <c r="F24" s="44">
        <v>1418</v>
      </c>
      <c r="G24" s="45">
        <f>F24/E24*100</f>
        <v>40.197301281324414</v>
      </c>
      <c r="M24" s="101"/>
      <c r="N24" s="102"/>
      <c r="O24" s="102"/>
      <c r="P24" s="102"/>
      <c r="Q24" s="102"/>
      <c r="R24" s="102"/>
      <c r="S24" s="102"/>
      <c r="T24" s="102"/>
      <c r="U24" s="102"/>
      <c r="V24" s="103"/>
      <c r="W24" s="4"/>
    </row>
    <row r="25" spans="1:23" ht="26.25" customHeight="1" x14ac:dyDescent="0.25">
      <c r="A25" s="71">
        <v>6</v>
      </c>
      <c r="B25" s="73" t="s">
        <v>22</v>
      </c>
      <c r="C25" s="73" t="s">
        <v>13</v>
      </c>
      <c r="D25" s="8" t="s">
        <v>1</v>
      </c>
      <c r="E25" s="31">
        <f>E26+E27+E28+E29</f>
        <v>41927.800000000003</v>
      </c>
      <c r="F25" s="9">
        <f>F26+F27+F28+F29</f>
        <v>24581.3</v>
      </c>
      <c r="G25" s="10">
        <f>F25/E25*100</f>
        <v>58.627688550317444</v>
      </c>
      <c r="M25" s="120" t="s">
        <v>45</v>
      </c>
      <c r="N25" s="96"/>
      <c r="O25" s="96"/>
      <c r="P25" s="96"/>
      <c r="Q25" s="96"/>
      <c r="R25" s="96"/>
      <c r="S25" s="96"/>
      <c r="T25" s="96"/>
      <c r="U25" s="96"/>
      <c r="V25" s="97"/>
      <c r="W25" s="4"/>
    </row>
    <row r="26" spans="1:23" ht="25.5" customHeight="1" x14ac:dyDescent="0.25">
      <c r="A26" s="72"/>
      <c r="B26" s="74"/>
      <c r="C26" s="74"/>
      <c r="D26" s="11" t="s">
        <v>15</v>
      </c>
      <c r="E26" s="12">
        <v>0</v>
      </c>
      <c r="F26" s="12">
        <v>0</v>
      </c>
      <c r="G26" s="13">
        <v>0</v>
      </c>
      <c r="M26" s="98"/>
      <c r="N26" s="99"/>
      <c r="O26" s="99"/>
      <c r="P26" s="99"/>
      <c r="Q26" s="99"/>
      <c r="R26" s="99"/>
      <c r="S26" s="99"/>
      <c r="T26" s="99"/>
      <c r="U26" s="99"/>
      <c r="V26" s="100"/>
      <c r="W26" s="4"/>
    </row>
    <row r="27" spans="1:23" ht="35.25" customHeight="1" x14ac:dyDescent="0.25">
      <c r="A27" s="72"/>
      <c r="B27" s="74"/>
      <c r="C27" s="74"/>
      <c r="D27" s="11" t="s">
        <v>4</v>
      </c>
      <c r="E27" s="46">
        <v>0</v>
      </c>
      <c r="F27" s="12">
        <v>0</v>
      </c>
      <c r="G27" s="13">
        <v>0</v>
      </c>
      <c r="M27" s="98"/>
      <c r="N27" s="99"/>
      <c r="O27" s="99"/>
      <c r="P27" s="99"/>
      <c r="Q27" s="99"/>
      <c r="R27" s="99"/>
      <c r="S27" s="99"/>
      <c r="T27" s="99"/>
      <c r="U27" s="99"/>
      <c r="V27" s="100"/>
      <c r="W27" s="4"/>
    </row>
    <row r="28" spans="1:23" ht="27" customHeight="1" x14ac:dyDescent="0.25">
      <c r="A28" s="72"/>
      <c r="B28" s="74"/>
      <c r="C28" s="74"/>
      <c r="D28" s="24" t="s">
        <v>31</v>
      </c>
      <c r="E28" s="14">
        <v>0</v>
      </c>
      <c r="F28" s="33">
        <v>0</v>
      </c>
      <c r="G28" s="47">
        <v>0</v>
      </c>
      <c r="M28" s="98"/>
      <c r="N28" s="99"/>
      <c r="O28" s="99"/>
      <c r="P28" s="99"/>
      <c r="Q28" s="99"/>
      <c r="R28" s="99"/>
      <c r="S28" s="99"/>
      <c r="T28" s="99"/>
      <c r="U28" s="99"/>
      <c r="V28" s="100"/>
      <c r="W28" s="4"/>
    </row>
    <row r="29" spans="1:23" ht="73.5" customHeight="1" thickBot="1" x14ac:dyDescent="0.3">
      <c r="A29" s="75"/>
      <c r="B29" s="76"/>
      <c r="C29" s="76"/>
      <c r="D29" s="42" t="str">
        <f>$D$24</f>
        <v>Бюджет поселений</v>
      </c>
      <c r="E29" s="48">
        <v>41927.800000000003</v>
      </c>
      <c r="F29" s="44">
        <v>24581.3</v>
      </c>
      <c r="G29" s="45">
        <f>F29/E29*100</f>
        <v>58.627688550317444</v>
      </c>
      <c r="M29" s="101"/>
      <c r="N29" s="102"/>
      <c r="O29" s="102"/>
      <c r="P29" s="102"/>
      <c r="Q29" s="102"/>
      <c r="R29" s="102"/>
      <c r="S29" s="102"/>
      <c r="T29" s="102"/>
      <c r="U29" s="102"/>
      <c r="V29" s="103"/>
      <c r="W29" s="4"/>
    </row>
    <row r="30" spans="1:23" ht="30" customHeight="1" x14ac:dyDescent="0.25">
      <c r="A30" s="71">
        <v>7</v>
      </c>
      <c r="B30" s="73" t="s">
        <v>23</v>
      </c>
      <c r="C30" s="73" t="s">
        <v>9</v>
      </c>
      <c r="D30" s="8" t="s">
        <v>1</v>
      </c>
      <c r="E30" s="9">
        <f>E31+E32+E33</f>
        <v>50284.700000000004</v>
      </c>
      <c r="F30" s="9">
        <f>F31+F32+F33</f>
        <v>29282.7</v>
      </c>
      <c r="G30" s="10">
        <f>F30/E30*100</f>
        <v>58.233816648006254</v>
      </c>
      <c r="M30" s="95" t="s">
        <v>47</v>
      </c>
      <c r="N30" s="96"/>
      <c r="O30" s="96"/>
      <c r="P30" s="96"/>
      <c r="Q30" s="96"/>
      <c r="R30" s="96"/>
      <c r="S30" s="96"/>
      <c r="T30" s="96"/>
      <c r="U30" s="96"/>
      <c r="V30" s="97"/>
      <c r="W30" s="4"/>
    </row>
    <row r="31" spans="1:23" ht="27" customHeight="1" x14ac:dyDescent="0.25">
      <c r="A31" s="72"/>
      <c r="B31" s="74"/>
      <c r="C31" s="74"/>
      <c r="D31" s="11" t="s">
        <v>15</v>
      </c>
      <c r="E31" s="12">
        <v>0</v>
      </c>
      <c r="F31" s="12">
        <v>0</v>
      </c>
      <c r="G31" s="13">
        <v>0</v>
      </c>
      <c r="M31" s="98"/>
      <c r="N31" s="99"/>
      <c r="O31" s="99"/>
      <c r="P31" s="99"/>
      <c r="Q31" s="99"/>
      <c r="R31" s="99"/>
      <c r="S31" s="99"/>
      <c r="T31" s="99"/>
      <c r="U31" s="99"/>
      <c r="V31" s="100"/>
      <c r="W31" s="4"/>
    </row>
    <row r="32" spans="1:23" ht="34.5" customHeight="1" x14ac:dyDescent="0.25">
      <c r="A32" s="72"/>
      <c r="B32" s="74"/>
      <c r="C32" s="74"/>
      <c r="D32" s="11" t="s">
        <v>4</v>
      </c>
      <c r="E32" s="12">
        <v>5318.8</v>
      </c>
      <c r="F32" s="12">
        <v>150</v>
      </c>
      <c r="G32" s="13">
        <v>0</v>
      </c>
      <c r="M32" s="98"/>
      <c r="N32" s="99"/>
      <c r="O32" s="99"/>
      <c r="P32" s="99"/>
      <c r="Q32" s="99"/>
      <c r="R32" s="99"/>
      <c r="S32" s="99"/>
      <c r="T32" s="99"/>
      <c r="U32" s="99"/>
      <c r="V32" s="100"/>
      <c r="W32" s="4"/>
    </row>
    <row r="33" spans="1:23" ht="165.75" customHeight="1" thickBot="1" x14ac:dyDescent="0.3">
      <c r="A33" s="75"/>
      <c r="B33" s="76"/>
      <c r="C33" s="76"/>
      <c r="D33" s="42" t="s">
        <v>37</v>
      </c>
      <c r="E33" s="49">
        <v>44965.9</v>
      </c>
      <c r="F33" s="16">
        <v>29132.7</v>
      </c>
      <c r="G33" s="17">
        <f>F33/E33*100</f>
        <v>64.788428564756856</v>
      </c>
      <c r="M33" s="101"/>
      <c r="N33" s="102"/>
      <c r="O33" s="102"/>
      <c r="P33" s="102"/>
      <c r="Q33" s="102"/>
      <c r="R33" s="102"/>
      <c r="S33" s="102"/>
      <c r="T33" s="102"/>
      <c r="U33" s="102"/>
      <c r="V33" s="103"/>
      <c r="W33" s="4"/>
    </row>
    <row r="34" spans="1:23" ht="28.5" customHeight="1" x14ac:dyDescent="0.25">
      <c r="A34" s="71">
        <v>8</v>
      </c>
      <c r="B34" s="73" t="s">
        <v>24</v>
      </c>
      <c r="C34" s="73" t="s">
        <v>9</v>
      </c>
      <c r="D34" s="8" t="s">
        <v>1</v>
      </c>
      <c r="E34" s="9">
        <f>E35+E36+E37</f>
        <v>650</v>
      </c>
      <c r="F34" s="9">
        <f>F35+F36+F37</f>
        <v>50</v>
      </c>
      <c r="G34" s="10">
        <f>F34/E34*100</f>
        <v>7.6923076923076925</v>
      </c>
      <c r="M34" s="95" t="s">
        <v>33</v>
      </c>
      <c r="N34" s="96"/>
      <c r="O34" s="96"/>
      <c r="P34" s="96"/>
      <c r="Q34" s="96"/>
      <c r="R34" s="96"/>
      <c r="S34" s="96"/>
      <c r="T34" s="96"/>
      <c r="U34" s="96"/>
      <c r="V34" s="97"/>
      <c r="W34" s="4"/>
    </row>
    <row r="35" spans="1:23" ht="25.5" customHeight="1" x14ac:dyDescent="0.25">
      <c r="A35" s="72"/>
      <c r="B35" s="74"/>
      <c r="C35" s="74"/>
      <c r="D35" s="11" t="s">
        <v>15</v>
      </c>
      <c r="E35" s="12">
        <v>0</v>
      </c>
      <c r="F35" s="12">
        <v>0</v>
      </c>
      <c r="G35" s="13">
        <v>0</v>
      </c>
      <c r="M35" s="98"/>
      <c r="N35" s="99"/>
      <c r="O35" s="99"/>
      <c r="P35" s="99"/>
      <c r="Q35" s="99"/>
      <c r="R35" s="99"/>
      <c r="S35" s="99"/>
      <c r="T35" s="99"/>
      <c r="U35" s="99"/>
      <c r="V35" s="100"/>
      <c r="W35" s="4"/>
    </row>
    <row r="36" spans="1:23" ht="33.75" customHeight="1" x14ac:dyDescent="0.25">
      <c r="A36" s="72"/>
      <c r="B36" s="74"/>
      <c r="C36" s="74"/>
      <c r="D36" s="11" t="s">
        <v>4</v>
      </c>
      <c r="E36" s="14">
        <v>0</v>
      </c>
      <c r="F36" s="12">
        <v>0</v>
      </c>
      <c r="G36" s="13">
        <v>0</v>
      </c>
      <c r="M36" s="98"/>
      <c r="N36" s="99"/>
      <c r="O36" s="99"/>
      <c r="P36" s="99"/>
      <c r="Q36" s="99"/>
      <c r="R36" s="99"/>
      <c r="S36" s="99"/>
      <c r="T36" s="99"/>
      <c r="U36" s="99"/>
      <c r="V36" s="100"/>
      <c r="W36" s="4"/>
    </row>
    <row r="37" spans="1:23" ht="33.75" customHeight="1" thickBot="1" x14ac:dyDescent="0.3">
      <c r="A37" s="72"/>
      <c r="B37" s="74"/>
      <c r="C37" s="74"/>
      <c r="D37" s="42" t="str">
        <f>$D$24</f>
        <v>Бюджет поселений</v>
      </c>
      <c r="E37" s="46">
        <v>650</v>
      </c>
      <c r="F37" s="33">
        <v>50</v>
      </c>
      <c r="G37" s="47">
        <f>F37/E37*100</f>
        <v>7.6923076923076925</v>
      </c>
      <c r="M37" s="98"/>
      <c r="N37" s="99"/>
      <c r="O37" s="99"/>
      <c r="P37" s="99"/>
      <c r="Q37" s="99"/>
      <c r="R37" s="99"/>
      <c r="S37" s="99"/>
      <c r="T37" s="99"/>
      <c r="U37" s="99"/>
      <c r="V37" s="100"/>
      <c r="W37" s="4"/>
    </row>
    <row r="38" spans="1:23" ht="25.5" customHeight="1" x14ac:dyDescent="0.25">
      <c r="A38" s="71">
        <v>9</v>
      </c>
      <c r="B38" s="73" t="s">
        <v>25</v>
      </c>
      <c r="C38" s="73" t="s">
        <v>26</v>
      </c>
      <c r="D38" s="8" t="s">
        <v>1</v>
      </c>
      <c r="E38" s="9">
        <f>E39+E40+E41</f>
        <v>1530</v>
      </c>
      <c r="F38" s="9">
        <f>F39+F40+F41</f>
        <v>1530</v>
      </c>
      <c r="G38" s="10">
        <f>F38/E38*100</f>
        <v>100</v>
      </c>
      <c r="M38" s="95" t="s">
        <v>48</v>
      </c>
      <c r="N38" s="96"/>
      <c r="O38" s="96"/>
      <c r="P38" s="96"/>
      <c r="Q38" s="96"/>
      <c r="R38" s="96"/>
      <c r="S38" s="96"/>
      <c r="T38" s="96"/>
      <c r="U38" s="96"/>
      <c r="V38" s="97"/>
      <c r="W38" s="4"/>
    </row>
    <row r="39" spans="1:23" ht="27.75" customHeight="1" x14ac:dyDescent="0.25">
      <c r="A39" s="72"/>
      <c r="B39" s="74"/>
      <c r="C39" s="74"/>
      <c r="D39" s="11" t="s">
        <v>15</v>
      </c>
      <c r="E39" s="12">
        <v>0</v>
      </c>
      <c r="F39" s="12">
        <v>0</v>
      </c>
      <c r="G39" s="13">
        <v>0</v>
      </c>
      <c r="M39" s="98"/>
      <c r="N39" s="99"/>
      <c r="O39" s="99"/>
      <c r="P39" s="99"/>
      <c r="Q39" s="99"/>
      <c r="R39" s="99"/>
      <c r="S39" s="99"/>
      <c r="T39" s="99"/>
      <c r="U39" s="99"/>
      <c r="V39" s="100"/>
      <c r="W39" s="4"/>
    </row>
    <row r="40" spans="1:23" ht="33" customHeight="1" x14ac:dyDescent="0.25">
      <c r="A40" s="72"/>
      <c r="B40" s="74"/>
      <c r="C40" s="74"/>
      <c r="D40" s="11" t="s">
        <v>4</v>
      </c>
      <c r="E40" s="46">
        <v>0</v>
      </c>
      <c r="F40" s="12">
        <v>0</v>
      </c>
      <c r="G40" s="13">
        <v>0</v>
      </c>
      <c r="M40" s="98"/>
      <c r="N40" s="99"/>
      <c r="O40" s="99"/>
      <c r="P40" s="99"/>
      <c r="Q40" s="99"/>
      <c r="R40" s="99"/>
      <c r="S40" s="99"/>
      <c r="T40" s="99"/>
      <c r="U40" s="99"/>
      <c r="V40" s="100"/>
      <c r="W40" s="4"/>
    </row>
    <row r="41" spans="1:23" ht="48.75" customHeight="1" thickBot="1" x14ac:dyDescent="0.3">
      <c r="A41" s="75"/>
      <c r="B41" s="76"/>
      <c r="C41" s="76"/>
      <c r="D41" s="42" t="str">
        <f>$D$24</f>
        <v>Бюджет поселений</v>
      </c>
      <c r="E41" s="44">
        <v>1530</v>
      </c>
      <c r="F41" s="44">
        <v>1530</v>
      </c>
      <c r="G41" s="45">
        <f>F41/E41*100</f>
        <v>100</v>
      </c>
      <c r="M41" s="101"/>
      <c r="N41" s="102"/>
      <c r="O41" s="102"/>
      <c r="P41" s="102"/>
      <c r="Q41" s="102"/>
      <c r="R41" s="102"/>
      <c r="S41" s="102"/>
      <c r="T41" s="102"/>
      <c r="U41" s="102"/>
      <c r="V41" s="103"/>
      <c r="W41" s="4"/>
    </row>
    <row r="42" spans="1:23" ht="24.75" customHeight="1" x14ac:dyDescent="0.25">
      <c r="A42" s="71">
        <v>10</v>
      </c>
      <c r="B42" s="73" t="s">
        <v>27</v>
      </c>
      <c r="C42" s="73" t="s">
        <v>28</v>
      </c>
      <c r="D42" s="8" t="s">
        <v>1</v>
      </c>
      <c r="E42" s="9">
        <f>E43+E44+E45</f>
        <v>0</v>
      </c>
      <c r="F42" s="9">
        <f>F43+F44+F45</f>
        <v>0</v>
      </c>
      <c r="G42" s="10">
        <v>0</v>
      </c>
      <c r="M42" s="95"/>
      <c r="N42" s="96"/>
      <c r="O42" s="96"/>
      <c r="P42" s="96"/>
      <c r="Q42" s="96"/>
      <c r="R42" s="96"/>
      <c r="S42" s="96"/>
      <c r="T42" s="96"/>
      <c r="U42" s="96"/>
      <c r="V42" s="97"/>
      <c r="W42" s="4"/>
    </row>
    <row r="43" spans="1:23" ht="25.5" customHeight="1" x14ac:dyDescent="0.25">
      <c r="A43" s="72"/>
      <c r="B43" s="74"/>
      <c r="C43" s="74"/>
      <c r="D43" s="11" t="s">
        <v>15</v>
      </c>
      <c r="E43" s="12">
        <v>0</v>
      </c>
      <c r="F43" s="12">
        <v>0</v>
      </c>
      <c r="G43" s="13">
        <v>0</v>
      </c>
      <c r="M43" s="98"/>
      <c r="N43" s="99"/>
      <c r="O43" s="99"/>
      <c r="P43" s="99"/>
      <c r="Q43" s="99"/>
      <c r="R43" s="99"/>
      <c r="S43" s="99"/>
      <c r="T43" s="99"/>
      <c r="U43" s="99"/>
      <c r="V43" s="100"/>
      <c r="W43" s="4"/>
    </row>
    <row r="44" spans="1:23" ht="35.25" customHeight="1" x14ac:dyDescent="0.25">
      <c r="A44" s="72"/>
      <c r="B44" s="74"/>
      <c r="C44" s="74"/>
      <c r="D44" s="11" t="s">
        <v>4</v>
      </c>
      <c r="E44" s="46">
        <v>0</v>
      </c>
      <c r="F44" s="12">
        <v>0</v>
      </c>
      <c r="G44" s="13">
        <v>0</v>
      </c>
      <c r="M44" s="98"/>
      <c r="N44" s="99"/>
      <c r="O44" s="99"/>
      <c r="P44" s="99"/>
      <c r="Q44" s="99"/>
      <c r="R44" s="99"/>
      <c r="S44" s="99"/>
      <c r="T44" s="99"/>
      <c r="U44" s="99"/>
      <c r="V44" s="100"/>
      <c r="W44" s="4"/>
    </row>
    <row r="45" spans="1:23" ht="36" customHeight="1" thickBot="1" x14ac:dyDescent="0.3">
      <c r="A45" s="75"/>
      <c r="B45" s="76"/>
      <c r="C45" s="76"/>
      <c r="D45" s="42" t="str">
        <f>$D$41</f>
        <v>Бюджет поселений</v>
      </c>
      <c r="E45" s="50">
        <v>0</v>
      </c>
      <c r="F45" s="44">
        <v>0</v>
      </c>
      <c r="G45" s="45">
        <v>0</v>
      </c>
      <c r="M45" s="101"/>
      <c r="N45" s="102"/>
      <c r="O45" s="102"/>
      <c r="P45" s="102"/>
      <c r="Q45" s="102"/>
      <c r="R45" s="102"/>
      <c r="S45" s="102"/>
      <c r="T45" s="102"/>
      <c r="U45" s="102"/>
      <c r="V45" s="103"/>
      <c r="W45" s="4"/>
    </row>
    <row r="46" spans="1:23" ht="27.75" customHeight="1" x14ac:dyDescent="0.25">
      <c r="A46" s="71">
        <v>11</v>
      </c>
      <c r="B46" s="73" t="s">
        <v>29</v>
      </c>
      <c r="C46" s="73" t="s">
        <v>14</v>
      </c>
      <c r="D46" s="51" t="s">
        <v>1</v>
      </c>
      <c r="E46" s="52">
        <f>E47+E48+E49</f>
        <v>2466.5</v>
      </c>
      <c r="F46" s="9">
        <f>F47+F48+F49</f>
        <v>1718.3</v>
      </c>
      <c r="G46" s="10">
        <f>F46/E46*100</f>
        <v>69.665517940401372</v>
      </c>
      <c r="M46" s="95" t="s">
        <v>46</v>
      </c>
      <c r="N46" s="96"/>
      <c r="O46" s="96"/>
      <c r="P46" s="96"/>
      <c r="Q46" s="96"/>
      <c r="R46" s="96"/>
      <c r="S46" s="96"/>
      <c r="T46" s="96"/>
      <c r="U46" s="96"/>
      <c r="V46" s="97"/>
      <c r="W46" s="4"/>
    </row>
    <row r="47" spans="1:23" ht="27.75" customHeight="1" x14ac:dyDescent="0.25">
      <c r="A47" s="72"/>
      <c r="B47" s="74"/>
      <c r="C47" s="74"/>
      <c r="D47" s="53" t="s">
        <v>15</v>
      </c>
      <c r="E47" s="54">
        <v>0</v>
      </c>
      <c r="F47" s="55">
        <v>0</v>
      </c>
      <c r="G47" s="56">
        <v>0</v>
      </c>
      <c r="M47" s="98"/>
      <c r="N47" s="99"/>
      <c r="O47" s="99"/>
      <c r="P47" s="99"/>
      <c r="Q47" s="99"/>
      <c r="R47" s="99"/>
      <c r="S47" s="99"/>
      <c r="T47" s="99"/>
      <c r="U47" s="99"/>
      <c r="V47" s="100"/>
      <c r="W47" s="4"/>
    </row>
    <row r="48" spans="1:23" ht="38.25" customHeight="1" x14ac:dyDescent="0.25">
      <c r="A48" s="72"/>
      <c r="B48" s="74"/>
      <c r="C48" s="74"/>
      <c r="D48" s="53" t="s">
        <v>4</v>
      </c>
      <c r="E48" s="14">
        <v>0</v>
      </c>
      <c r="F48" s="12">
        <v>0</v>
      </c>
      <c r="G48" s="13">
        <v>0</v>
      </c>
      <c r="M48" s="98"/>
      <c r="N48" s="99"/>
      <c r="O48" s="99"/>
      <c r="P48" s="99"/>
      <c r="Q48" s="99"/>
      <c r="R48" s="99"/>
      <c r="S48" s="99"/>
      <c r="T48" s="99"/>
      <c r="U48" s="99"/>
      <c r="V48" s="100"/>
      <c r="W48" s="4"/>
    </row>
    <row r="49" spans="1:23" ht="33" customHeight="1" thickBot="1" x14ac:dyDescent="0.3">
      <c r="A49" s="72"/>
      <c r="B49" s="74"/>
      <c r="C49" s="74"/>
      <c r="D49" s="24" t="str">
        <f>$D$24</f>
        <v>Бюджет поселений</v>
      </c>
      <c r="E49" s="35">
        <v>2466.5</v>
      </c>
      <c r="F49" s="36">
        <v>1718.3</v>
      </c>
      <c r="G49" s="37">
        <f>F49/E49*100</f>
        <v>69.665517940401372</v>
      </c>
      <c r="M49" s="98"/>
      <c r="N49" s="99"/>
      <c r="O49" s="99"/>
      <c r="P49" s="99"/>
      <c r="Q49" s="99"/>
      <c r="R49" s="99"/>
      <c r="S49" s="99"/>
      <c r="T49" s="99"/>
      <c r="U49" s="99"/>
      <c r="V49" s="100"/>
      <c r="W49" s="4"/>
    </row>
    <row r="50" spans="1:23" ht="31.5" x14ac:dyDescent="0.25">
      <c r="A50" s="108" t="s">
        <v>3</v>
      </c>
      <c r="B50" s="109"/>
      <c r="C50" s="109"/>
      <c r="D50" s="57" t="s">
        <v>2</v>
      </c>
      <c r="E50" s="58">
        <f>E51+E52+E53+E54+E55</f>
        <v>156951.4</v>
      </c>
      <c r="F50" s="58">
        <f>F51+F52+F53+F54+F55</f>
        <v>82624.900000000009</v>
      </c>
      <c r="G50" s="59">
        <f>F50/E50*100</f>
        <v>52.643620891562612</v>
      </c>
      <c r="M50" s="114"/>
      <c r="N50" s="115"/>
      <c r="O50" s="115"/>
      <c r="P50" s="115"/>
      <c r="Q50" s="115"/>
      <c r="R50" s="115"/>
      <c r="S50" s="115"/>
      <c r="T50" s="115"/>
      <c r="U50" s="115"/>
      <c r="V50" s="116"/>
      <c r="W50" s="4"/>
    </row>
    <row r="51" spans="1:23" ht="39.75" customHeight="1" x14ac:dyDescent="0.25">
      <c r="A51" s="110"/>
      <c r="B51" s="111"/>
      <c r="C51" s="111"/>
      <c r="D51" s="60" t="s">
        <v>15</v>
      </c>
      <c r="E51" s="61">
        <f>E5+E9+E13+E18+E22+E26+E31+E35+E39+E43+E47</f>
        <v>0</v>
      </c>
      <c r="F51" s="62">
        <f>F5+F9+F13+F18+F22+F26+F31+F35+F39+F43+F47</f>
        <v>0</v>
      </c>
      <c r="G51" s="63">
        <v>0</v>
      </c>
      <c r="M51" s="114"/>
      <c r="N51" s="115"/>
      <c r="O51" s="115"/>
      <c r="P51" s="115"/>
      <c r="Q51" s="115"/>
      <c r="R51" s="115"/>
      <c r="S51" s="115"/>
      <c r="T51" s="115"/>
      <c r="U51" s="115"/>
      <c r="V51" s="116"/>
      <c r="W51" s="4"/>
    </row>
    <row r="52" spans="1:23" ht="39" customHeight="1" x14ac:dyDescent="0.25">
      <c r="A52" s="110"/>
      <c r="B52" s="111"/>
      <c r="C52" s="111"/>
      <c r="D52" s="60" t="s">
        <v>4</v>
      </c>
      <c r="E52" s="61">
        <f>E6+E10+E14+E19+E23+E27+E32+E36+E40+E44+E48</f>
        <v>18546.099999999999</v>
      </c>
      <c r="F52" s="62">
        <f>F6+F10+F14+F19+F23+F32+F36+F40+F44+F48</f>
        <v>1962.8</v>
      </c>
      <c r="G52" s="63">
        <f>F52/E52*100</f>
        <v>10.583357147863973</v>
      </c>
      <c r="M52" s="114"/>
      <c r="N52" s="115"/>
      <c r="O52" s="115"/>
      <c r="P52" s="115"/>
      <c r="Q52" s="115"/>
      <c r="R52" s="115"/>
      <c r="S52" s="115"/>
      <c r="T52" s="115"/>
      <c r="U52" s="115"/>
      <c r="V52" s="116"/>
      <c r="W52" s="4"/>
    </row>
    <row r="53" spans="1:23" ht="28.5" customHeight="1" x14ac:dyDescent="0.25">
      <c r="A53" s="110"/>
      <c r="B53" s="111"/>
      <c r="C53" s="111"/>
      <c r="D53" s="60" t="s">
        <v>31</v>
      </c>
      <c r="E53" s="61">
        <f>E28</f>
        <v>0</v>
      </c>
      <c r="F53" s="62">
        <f>F28</f>
        <v>0</v>
      </c>
      <c r="G53" s="63" t="s">
        <v>35</v>
      </c>
      <c r="M53" s="114"/>
      <c r="N53" s="115"/>
      <c r="O53" s="115"/>
      <c r="P53" s="115"/>
      <c r="Q53" s="115"/>
      <c r="R53" s="115"/>
      <c r="S53" s="115"/>
      <c r="T53" s="115"/>
      <c r="U53" s="115"/>
      <c r="V53" s="116"/>
      <c r="W53" s="4"/>
    </row>
    <row r="54" spans="1:23" ht="48.75" customHeight="1" x14ac:dyDescent="0.25">
      <c r="A54" s="110"/>
      <c r="B54" s="111"/>
      <c r="C54" s="111"/>
      <c r="D54" s="60" t="str">
        <f>$D$49</f>
        <v>Бюджет поселений</v>
      </c>
      <c r="E54" s="61">
        <f>E7+E11+E15+E20+E24+E29+E33+E37+E41+E45+E49</f>
        <v>131779.29999999999</v>
      </c>
      <c r="F54" s="62">
        <f>F7+F11+F15+F20+F24+F29+F33+F37+F41+F45+F49</f>
        <v>80662.100000000006</v>
      </c>
      <c r="G54" s="63">
        <f>F54/E54*100</f>
        <v>61.209992768211706</v>
      </c>
      <c r="M54" s="114"/>
      <c r="N54" s="115"/>
      <c r="O54" s="115"/>
      <c r="P54" s="115"/>
      <c r="Q54" s="115"/>
      <c r="R54" s="115"/>
      <c r="S54" s="115"/>
      <c r="T54" s="115"/>
      <c r="U54" s="115"/>
      <c r="V54" s="116"/>
      <c r="W54" s="4"/>
    </row>
    <row r="55" spans="1:23" ht="60.75" customHeight="1" thickBot="1" x14ac:dyDescent="0.3">
      <c r="A55" s="112"/>
      <c r="B55" s="113"/>
      <c r="C55" s="113"/>
      <c r="D55" s="64" t="s">
        <v>34</v>
      </c>
      <c r="E55" s="65">
        <f>E16</f>
        <v>6626</v>
      </c>
      <c r="F55" s="65">
        <f>F16</f>
        <v>0</v>
      </c>
      <c r="G55" s="66">
        <f>F55/E55*100</f>
        <v>0</v>
      </c>
      <c r="M55" s="117"/>
      <c r="N55" s="118"/>
      <c r="O55" s="118"/>
      <c r="P55" s="118"/>
      <c r="Q55" s="118"/>
      <c r="R55" s="118"/>
      <c r="S55" s="118"/>
      <c r="T55" s="118"/>
      <c r="U55" s="118"/>
      <c r="V55" s="119"/>
    </row>
    <row r="57" spans="1:23" ht="22.5" customHeight="1" x14ac:dyDescent="0.35">
      <c r="E57" s="67"/>
      <c r="F57" s="67"/>
    </row>
    <row r="58" spans="1:23" ht="27" customHeight="1" x14ac:dyDescent="0.35">
      <c r="E58" s="67"/>
      <c r="F58" s="67"/>
    </row>
    <row r="59" spans="1:23" ht="24.75" customHeight="1" x14ac:dyDescent="0.35">
      <c r="E59" s="67"/>
      <c r="F59" s="67"/>
    </row>
  </sheetData>
  <mergeCells count="54">
    <mergeCell ref="A50:C55"/>
    <mergeCell ref="M50:V55"/>
    <mergeCell ref="M21:V24"/>
    <mergeCell ref="M25:V29"/>
    <mergeCell ref="M12:V16"/>
    <mergeCell ref="M17:V20"/>
    <mergeCell ref="A25:A29"/>
    <mergeCell ref="B25:B29"/>
    <mergeCell ref="A12:A16"/>
    <mergeCell ref="B12:B16"/>
    <mergeCell ref="B17:B20"/>
    <mergeCell ref="A17:A20"/>
    <mergeCell ref="A21:A24"/>
    <mergeCell ref="B21:B24"/>
    <mergeCell ref="C12:C16"/>
    <mergeCell ref="C17:C20"/>
    <mergeCell ref="C21:C24"/>
    <mergeCell ref="C25:C29"/>
    <mergeCell ref="A30:A33"/>
    <mergeCell ref="B30:B33"/>
    <mergeCell ref="M46:V49"/>
    <mergeCell ref="M38:V41"/>
    <mergeCell ref="M42:V45"/>
    <mergeCell ref="M30:V33"/>
    <mergeCell ref="M34:V37"/>
    <mergeCell ref="C46:C49"/>
    <mergeCell ref="C30:C33"/>
    <mergeCell ref="C34:C37"/>
    <mergeCell ref="C38:C41"/>
    <mergeCell ref="C42:C45"/>
    <mergeCell ref="A46:A49"/>
    <mergeCell ref="B46:B49"/>
    <mergeCell ref="A4:A7"/>
    <mergeCell ref="B4:B7"/>
    <mergeCell ref="A2:A3"/>
    <mergeCell ref="A1:U1"/>
    <mergeCell ref="A8:A11"/>
    <mergeCell ref="B8:B11"/>
    <mergeCell ref="M2:V3"/>
    <mergeCell ref="M4:V7"/>
    <mergeCell ref="M8:V11"/>
    <mergeCell ref="C4:C7"/>
    <mergeCell ref="F2:G2"/>
    <mergeCell ref="D2:D3"/>
    <mergeCell ref="B2:B3"/>
    <mergeCell ref="E2:E3"/>
    <mergeCell ref="C2:C3"/>
    <mergeCell ref="C8:C11"/>
    <mergeCell ref="A34:A37"/>
    <mergeCell ref="B34:B37"/>
    <mergeCell ref="A38:A41"/>
    <mergeCell ref="B38:B41"/>
    <mergeCell ref="A42:A45"/>
    <mergeCell ref="B42:B45"/>
  </mergeCells>
  <phoneticPr fontId="0" type="noConversion"/>
  <printOptions horizontalCentered="1"/>
  <pageMargins left="0.19685039370078741" right="0.19685039370078741" top="0" bottom="0" header="0.19685039370078741" footer="0.11811023622047245"/>
  <pageSetup paperSize="9" scale="54" fitToHeight="2" orientation="landscape" r:id="rId1"/>
  <rowBreaks count="1" manualBreakCount="1">
    <brk id="2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</dc:creator>
  <cp:lastModifiedBy>Залевская ИринаАлександровна</cp:lastModifiedBy>
  <cp:lastPrinted>2023-10-25T07:56:08Z</cp:lastPrinted>
  <dcterms:created xsi:type="dcterms:W3CDTF">2014-04-24T11:18:08Z</dcterms:created>
  <dcterms:modified xsi:type="dcterms:W3CDTF">2023-10-25T07:57:45Z</dcterms:modified>
</cp:coreProperties>
</file>