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0" windowWidth="11025" windowHeight="89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8" i="1" l="1"/>
  <c r="F101" i="1"/>
  <c r="F105" i="1"/>
  <c r="F104" i="1"/>
  <c r="F103" i="1"/>
  <c r="F102" i="1"/>
  <c r="F54" i="1" l="1"/>
  <c r="F106" i="1" l="1"/>
  <c r="G99" i="1"/>
  <c r="G98" i="1"/>
  <c r="G97" i="1"/>
  <c r="G94" i="1"/>
  <c r="G93" i="1"/>
  <c r="G86" i="1"/>
  <c r="G85" i="1"/>
  <c r="G81" i="1"/>
  <c r="G72" i="1"/>
  <c r="G71" i="1"/>
  <c r="G62" i="1"/>
  <c r="G42" i="1"/>
  <c r="G41" i="1"/>
  <c r="G40" i="1"/>
  <c r="G19" i="1"/>
  <c r="G18" i="1"/>
  <c r="G17" i="1"/>
  <c r="G13" i="1"/>
  <c r="G12" i="1"/>
  <c r="G37" i="1"/>
  <c r="G36" i="1"/>
  <c r="G31" i="1"/>
  <c r="G90" i="1"/>
  <c r="G67" i="1"/>
  <c r="G66" i="1"/>
  <c r="F96" i="1"/>
  <c r="F91" i="1"/>
  <c r="F87" i="1"/>
  <c r="F83" i="1"/>
  <c r="F78" i="1"/>
  <c r="F73" i="1"/>
  <c r="F69" i="1"/>
  <c r="F64" i="1"/>
  <c r="F59" i="1"/>
  <c r="F49" i="1"/>
  <c r="F44" i="1"/>
  <c r="F39" i="1"/>
  <c r="F34" i="1"/>
  <c r="F29" i="1"/>
  <c r="F25" i="1"/>
  <c r="F20" i="1"/>
  <c r="F15" i="1"/>
  <c r="F10" i="1"/>
  <c r="F5" i="1"/>
  <c r="G8" i="1"/>
  <c r="G7" i="1"/>
  <c r="G77" i="1"/>
  <c r="G76" i="1"/>
  <c r="G75" i="1"/>
  <c r="G24" i="1"/>
  <c r="G23" i="1"/>
  <c r="G22" i="1"/>
  <c r="G47" i="1"/>
  <c r="G46" i="1"/>
  <c r="G52" i="1" l="1"/>
  <c r="G51" i="1"/>
  <c r="G58" i="1"/>
  <c r="G57" i="1"/>
  <c r="G56" i="1"/>
  <c r="G55" i="1"/>
  <c r="E106" i="1"/>
  <c r="G106" i="1" s="1"/>
  <c r="E105" i="1"/>
  <c r="G105" i="1" s="1"/>
  <c r="E104" i="1"/>
  <c r="E103" i="1"/>
  <c r="G103" i="1" s="1"/>
  <c r="E102" i="1"/>
  <c r="G102" i="1" s="1"/>
  <c r="E96" i="1"/>
  <c r="G96" i="1" s="1"/>
  <c r="E91" i="1"/>
  <c r="G91" i="1" s="1"/>
  <c r="E83" i="1"/>
  <c r="G83" i="1" s="1"/>
  <c r="E78" i="1"/>
  <c r="G78" i="1" s="1"/>
  <c r="G104" i="1" l="1"/>
  <c r="E101" i="1"/>
  <c r="G101" i="1"/>
  <c r="E87" i="1" l="1"/>
  <c r="G87" i="1" s="1"/>
  <c r="E15" i="1"/>
  <c r="G15" i="1" s="1"/>
  <c r="E44" i="1"/>
  <c r="G44" i="1" s="1"/>
  <c r="E20" i="1" l="1"/>
  <c r="G20" i="1" s="1"/>
  <c r="E54" i="1" l="1"/>
  <c r="G54" i="1" s="1"/>
  <c r="E73" i="1" l="1"/>
  <c r="G73" i="1" s="1"/>
  <c r="E5" i="1" l="1"/>
  <c r="G5" i="1" s="1"/>
  <c r="E39" i="1" l="1"/>
  <c r="G39" i="1" s="1"/>
  <c r="E69" i="1"/>
  <c r="G69" i="1" s="1"/>
  <c r="E64" i="1"/>
  <c r="G64" i="1" s="1"/>
  <c r="E59" i="1"/>
  <c r="G59" i="1" s="1"/>
  <c r="E49" i="1"/>
  <c r="G49" i="1" s="1"/>
  <c r="E34" i="1"/>
  <c r="G34" i="1" s="1"/>
  <c r="E29" i="1"/>
  <c r="G29" i="1" s="1"/>
  <c r="E25" i="1"/>
  <c r="G25" i="1" s="1"/>
  <c r="E10" i="1"/>
  <c r="G10" i="1" s="1"/>
</calcChain>
</file>

<file path=xl/sharedStrings.xml><?xml version="1.0" encoding="utf-8"?>
<sst xmlns="http://schemas.openxmlformats.org/spreadsheetml/2006/main" count="175" uniqueCount="82">
  <si>
    <t>Источники финансирования</t>
  </si>
  <si>
    <t>Всего по программе</t>
  </si>
  <si>
    <t>федеральный бюджет</t>
  </si>
  <si>
    <t>бюджет автономного округа</t>
  </si>
  <si>
    <t>бюджет Березовского района</t>
  </si>
  <si>
    <t>бюджеты поселений</t>
  </si>
  <si>
    <t>Внебюджетные источники</t>
  </si>
  <si>
    <t>Бюджет городских поселений</t>
  </si>
  <si>
    <t>внебюджетные источники</t>
  </si>
  <si>
    <t>Всего по программам</t>
  </si>
  <si>
    <t>Итого по программам</t>
  </si>
  <si>
    <t>Бюджет Березовского района</t>
  </si>
  <si>
    <t>Бюджет автономного округа</t>
  </si>
  <si>
    <t>Объем фтнансирования на 2020 год                   (Уточненный план)            тыс. рублей</t>
  </si>
  <si>
    <t>тыс. руб.</t>
  </si>
  <si>
    <t>%</t>
  </si>
  <si>
    <t xml:space="preserve">Муниципальная программа
Березовского района
</t>
  </si>
  <si>
    <t>Ответственный исполнитель муниципальной программы</t>
  </si>
  <si>
    <t>Комитет спорта и молодежной политики</t>
  </si>
  <si>
    <t xml:space="preserve">«Социальная поддержка жителей Березовского района» 
</t>
  </si>
  <si>
    <t>Комитет культуры</t>
  </si>
  <si>
    <t xml:space="preserve">«Культурное пространство Березовского района» 
</t>
  </si>
  <si>
    <t xml:space="preserve">«Поддержка занятости населения в Березовском районе» 
</t>
  </si>
  <si>
    <t>Отдел по вопросам малочисленных народов Севера, природопользованию, сельскому хозяйству и экологии</t>
  </si>
  <si>
    <t xml:space="preserve">«Развитие агропромышленного комплекса Березовского района» 
</t>
  </si>
  <si>
    <t>Отдел жилищных программ</t>
  </si>
  <si>
    <t xml:space="preserve">«Развитие жилищной сферы в Березовском районе» 
</t>
  </si>
  <si>
    <t>Управление по жилищно-коммунальному хозяйству</t>
  </si>
  <si>
    <t xml:space="preserve">«Жилищно-коммунальный комплекс в Березовском районе» 
</t>
  </si>
  <si>
    <t xml:space="preserve">«Реализация государственной национальной политики и профилактика экстремизма в Березовском районе» 
</t>
  </si>
  <si>
    <t>Отдел по организации деятельности комиссий</t>
  </si>
  <si>
    <t xml:space="preserve">«Профилактика правонарушений и обеспечение отдельных прав граждан в Березовском районе» 
</t>
  </si>
  <si>
    <t>Муниципальное казенное учреждение «Управление гражданской защиты населения Березовского района»</t>
  </si>
  <si>
    <t xml:space="preserve">«Безопасность жизнедеятельности на территории Березовского района» 
</t>
  </si>
  <si>
    <t xml:space="preserve">«Экологическая безопасность в Березовском районе» 
</t>
  </si>
  <si>
    <t xml:space="preserve">«Формирование современной городской среды в Березовском районе» 
</t>
  </si>
  <si>
    <t>Комитет образования</t>
  </si>
  <si>
    <t xml:space="preserve">«Развитие образования в Березовском районе» 
</t>
  </si>
  <si>
    <t xml:space="preserve">№                           </t>
  </si>
  <si>
    <t>Комитет по экономической политике)</t>
  </si>
  <si>
    <t xml:space="preserve">«Развитие экономического потенциала Березовского района» 
</t>
  </si>
  <si>
    <t>Отдел информатизации, защиты информации и связи</t>
  </si>
  <si>
    <t xml:space="preserve">«Цифровое развитие Березовского района» 
</t>
  </si>
  <si>
    <t>Отдел транспорта</t>
  </si>
  <si>
    <t xml:space="preserve">«Современная транспортая система Березовского района» 
</t>
  </si>
  <si>
    <t>Комитет по финансам</t>
  </si>
  <si>
    <t xml:space="preserve">«Создание условий для эффективного управления муниципальными финансами в Березовском районе» 
</t>
  </si>
  <si>
    <t>Комитет по земельным ресурсам и управлению муниципальным имуществом</t>
  </si>
  <si>
    <t xml:space="preserve">«Управление муниципальным имуществом в Березовском районе» 
</t>
  </si>
  <si>
    <t xml:space="preserve">«Совершенствование муниципального управления в Березовском районе» 
</t>
  </si>
  <si>
    <t xml:space="preserve">«Устойчивое развитие коренных малочисленных народов Севера в Березовском районе» 
</t>
  </si>
  <si>
    <t>Отдел по бухгалтерскому учету и отчетности</t>
  </si>
  <si>
    <t>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(МКУ «Хозяйственно-эксплуатационная служба администрации Березовского района», МКУ «Центр бухгалтерского обслуживания»), МКУ «Управления капитального строительства и ремонта Березовского района». Организовано проведение повышения профессионального уровня муниципальных служащих (38 человек).</t>
  </si>
  <si>
    <t xml:space="preserve">Проведено: 77 спортивно - массовых мероприятий, в том числе 51 мероприятие в режиме онлайн, с количеством участников 464 чел..
Наиболее значимые мероприятия: открытые региональные турниры на Кубок Руслана Проводникова,  по мини-футболу  среди мужских команд  на Кубок «Виктории», по хоккею с шайбой на Кубок А.И. Ногтева.  Открытая Всероссийская массовая лыжная гонка «Лыжня России 2020».
Спортсмены принимали участие в соревнованиях:  Всероссийская спартакиада Специальной олимпиады в г. Тюмени; Чемпионат и Первенство по лыжным гонкам в зачет Параспартакиады и Сурдспартакиады в г. Ханты-Мансийске.
Организованы и проведены мероприятия в сфере молодежной политики: открытый фестиваль «Зимний кубок» (пгт. Игрим);  районный слет команд КВН «Академия КВН 2020».
</t>
  </si>
  <si>
    <t xml:space="preserve">Временно трудоустроено - 492 чел., в том числе: организация общественных работ - 215 чел.;  граждан из числа КМНС - 42 чел; безработных граждан, испытывающих трудности в поиске работы - 22 чел.; организация временной занятости несовершеннолетних граждан в возрасте от 14 до 18 лет в свободное от учебы время - 212 чел.; не занятых трудовой деятельностью граждан пенсионного  возраста - 1 чел..
Организовано и проведено: семинар при БУ ХМАО-Югры «Березовская районная больница» на тему «Сердечно-легочная реанимация»;  2 семинара «О финансовом обеспечении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 факторами» (пгт. Березово, пгт. Игрим);  10  семинаров с работниками учреждений (организаций) района  по вопросам охраны труда;  участие в акции «Всероссийский урок по оказанию первой помощи» в общеобразовательных организациях пгт. Березово;  4 семинара по вопросам охраны труда при содействии Фонда социального страхования; муниципальный этап конкурса работников организаций Березовского района «Оказание первой помощи  пострадавшим на производстве»;  4 выставки по различным тематикам, в том числе: профилактика профессиональных и профессионально обусловленных заболеваний (2 выставки), нормотворчество по вопросам охраны труда, надлежащие условия труда на рабочем месте;  разработано 12 методических пособий по вопросам охраны труда.
</t>
  </si>
  <si>
    <t>Выполнены работы по благоустройству 1 этапа парка имени Г.Е. Собянина в пгт. Березово.</t>
  </si>
  <si>
    <t xml:space="preserve">Заключен муниципальный контракт на выполнение инженерных изысканий для подготовки документов территориального планирования (создание цифровых ортофотопланов населенных пунктов Березовского района масштаба 1:500); выполнено техническое присоединение инженерных сетей по ул. Молодежная 15, 17 пгт. Березово.                                                                                                                                                                              Заключен муниципальный контракт по приобретению жилого помещения в пгт. Березово.                                                     Двум  гражданам выплачена выкупная стоимость за жилые дома в с.Теги.                                                                         Расселено 9 семей из 358,8 кв. м аварийного жилищного фонда.                                                                                                      Одной молодой семье предоставлена субсидия на приобретение жилого помещения.                                                                  Одному ветерану боевых действий предоставлена субсидия на приобретение жилого помещения.    </t>
  </si>
  <si>
    <t xml:space="preserve">Предоставлены субсидии:  на возмещение недополученных доходов, организациям, осуществляющим реализацию населению сжиженного газа;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социально-ориентированным тарифам; на возмещение расходов организации за доставку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по цене электрической энергии зоны централизованного электроснабжения; на возмещение недополученных доходов при оказании коммунальных услуг по регулируемым ценам; на реализацию полномочий  в сфере жилищно-коммунального комплекса.                                                                                                                                         Выполнены работы по капитальному ремонту сетей тепловодоснабжения и водоотведения по следующим объектам:
В городском поселении Березово заменено 1 538 метров ветхих сетей  (440 метров теплоснабжения, 1098 метров водоснабжения):
- от водопроводного колодца по ул. Ленина д. 24 до водопроводного колодца по ул. Ленина д. 8 заменено 1029 метров сетей водоснабжения;
- от котельной ЦРБ до здания РОВД заменено 147 метров сетей теплоснабжения;
- от центральной котельной до магазина «Перекресток» заменено 293 метра сетей теплоснабжения, 69 метров сетей водоснабжения;
- ремонт центральной котельной по ул. Путилова д. 42. 
В городском поселении Игрим заменено 2 370 метров ветхих сетей  (1185 метров теплоснабжение, 1185 метров водоснабжения):
- от теплового колодца  по ул. Мира д.14,16 до теплового колодца  по ул. Сухарева д. 14а заменено 105 метров теплоснабжения, 105 метров водоснабжения;
- от д/с «Звездочка» по ул. Транспортная до кафе «Юность» заменено 160 метров теплоснабжения, 160 метров водоснабжения;
- от ТК 1 по ул. Культурная 11 до ТК ул. Астраханцева (промтоварный магазин) заменено 220 метров тепло,220 метров вода;
- ремонт сетей водоснабжения в п. Ванзетур заменено 700 метров тепло,700 метров вода;
с/п Саранпауль (152 метра – 76 метров тепло, 76 метров вода)
- по ул.Н. Вокуева в с. Саранпауль заменено 76 метров тепло, 76 метров вода;
с/п Светлый (1430  метров – 715 метров тепло, 715 метров вода)
- от ТП 14 до ул. Дачная 36 заменено 355метров тепло, 355 метров вода;
- от ул. Дачная 36 до ул. Газовиков 87 заменено 360метров тепло, 360 метров вода.
</t>
  </si>
  <si>
    <t xml:space="preserve">«Развитие физической культуры, спорта, туризма и молодежной политики в Березовском районе» 
</t>
  </si>
  <si>
    <r>
      <t>Осуществлены расходы на обеспечение деятельности обсерватора (изолятора) и обеспечение горячим питанием изолированных групп, в рамках мероприятий по недопущению распространения новой короновирусной инфекции, вызванной COVID - 19 (далее  - COVID - 19) .                                                                                                                                                             Приобретены и распределены по населенным пунктам Березовского района  средства индивидуальной защиты (респираторы, сменные фильтры и защитные очки) и дезинфицирующее средство, для обработки улично-дорожной сети и подъездов многоквартирных жилых домов, в связи с распортранением  COVID - 19.                                                                                                                                       Завершено строительство пожарного водоёма в с.Теги.                                                                                                  Единой дежурно-диспетчерской службой по единой системе 112 получено и обработано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10 839 звонков от граждан и организаций. </t>
    </r>
  </si>
  <si>
    <t xml:space="preserve">Предоставлены дотации:                                                                                                                                                                                       на выравнивание бюджетной обеспеченности городских, сельских поселений;                                                                                                                                    на поощрение за развитие практик инициативного бюджетирования в муниципальных образованиях Березовского района г.п. Березово,с.п. Саранпауль;                                                                                                                                                                  в целях стимулирования роста налогового потенциала и качества планирования доходов сельскому поселению Светлый.  </t>
  </si>
  <si>
    <t>Федеральный бюджет</t>
  </si>
  <si>
    <t>.</t>
  </si>
  <si>
    <t>Организовано и проведено 107 мероприятий, с охватом 4 438 человек. Наиболее значимые мероприятия: онлайн-классные часы «Дорогой мира и добра», «Мы хотим жить в мире», «Мы помним тебя Беслан», «Терроризм. Как не стать его жертвой»,  беседы с учащимися начального звена «Мы, хотим жить в мире», с охватом 2 243 обучающихся;                                                                                                                                                                                      книжная выставка «Моя Россия без терроризма», с охватом 150 обучающихся;                                                                                                 мероприятия, посвященные Дню России в рамках программы «Храбрые сердцем», реализованную МАОУ «Березовская НОШ» в формате онлайн, с охватом 80 обучающихся;                                                                                    конкурс рисунков «Мирное небо над головой»;                                                                                                              
Распространение памяток по профилактике экстремизма.</t>
  </si>
  <si>
    <t>Бюджет поселений</t>
  </si>
  <si>
    <t>Бюджет  поселений</t>
  </si>
  <si>
    <t>Бюджеты поселений</t>
  </si>
  <si>
    <t>Исполнение на 01.10.2020</t>
  </si>
  <si>
    <t>Результаты реализации программы за январь-сентябрь 2020 года</t>
  </si>
  <si>
    <t xml:space="preserve">Предоставлены субсидии: на приобретение материально-технических средств 39 гражданам (пгт. Березово – 11 чел., п. Сосьва – 4 чел., с. Саранпауль – 10 чел., д. Щекурья – 3 чел., д. Деминская – 1 чел., пгт. Игрим – 1 чел., д. Кимъясуй – 1 чел., с. Ломбовож – 4 чел., д. Хулимсунт – 1 чел., д. Шайтанка – 1 чел., д. Пугоры – 1 чел., с. Теги - 1 чел.); на  лимитируемую продукцию охоты трем организациям (с. Саранпауль, пгт. Березово); 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 трем гражданам (д. Кимкъясуй - 1 чел., п. Ванзетур - 1 чел., с. Наксимволь - 1 чел.); предоставлена единовременная финансовая помощь на обустройство быта в местах традиционного проживания и традиционной хозяйственной деятельности одному молодому специалистам из числа коренных малочисленных народов Севера традиционной хозяйственной деятельности  (пгт. Березово).                                                                                                                                                                                           Проведена межмуниципальная выставка-ярмарка и мастер-класс традиционных народных промыслов обско-угорских народов «ХОШУМ-ХОТ» (Теплый дом). Количество участников 40 человек.                                              </t>
  </si>
  <si>
    <t xml:space="preserve">Предоставлены субсидии:                                                                                                                                                                                                                    за реализованную продукцию растениеводства открытого и закрытого грунта собственного производства (5 субсидий);                                                                                                                                                                за реализованную продукцию птицеводства собственного производства (3 субсидии);                                                                                                                                                                  за содержание маточного поголовья сельскохозяйственных животных крестьянским (фермерским) хозяйствам (8 субсидий);                                                                                                                                                               владельцам личных подсобных хозяйств на содержание маточного поголовья сельскохозяйственных животных (133 субсидии).                                                                                                                                                                               </t>
  </si>
  <si>
    <t xml:space="preserve">Осуществлено подключение библиотек к сети интернет;  произведена поставка периодических печатных изданий;  подключен доступ к базе данных «ЛитРес:Библиотека», предоставлены услуги по добавлению книг в Мобильную библиотеку;  подключено информационно-техническое сопровождение ИТС ПО САБ ИРБИС.                                                                                                                                                                      Приобретена сцена-подиум для проведения праздничных массовых мероприятий  для МБУ ДО «Хулимсунтская школа искусств».                                                                                                                                                       Приобретены расходные материалы для занятий декоративно-прикладным искусством, изготовления изделий народных художественных промыслов в МАУ ДО «Саранпаульской национальной школой искусств».                                                                      Приобретена мебель, оборудование для Игримского центра ремесел, и национальных культур.                                                                             МАУ «Березовским районным домом культуры приобретена мебель, оргтехника, электрические приборы, материалы для художественного творчества.                                                                                                                                         Осуществлены расходы на осуществление капитального ремонта, реконструкции крыши  в  МАУ «Саранпаульский дом культуры».                                                                                                                                   Приобретены модули архивного хранения.                                                                                                               Проведен социально-значимый проект - Открытый районный фестиваль-конкурс юных музыкантов «Божий дар».                                                                                                                                                                               Проведены традиционные мероприятия,  посвященные Дню защитника Отечества, Международному женскому дню,  фестивали гражданско-патриотической песни «Патриот», детской и молодежной моды «Модница», онлайн акция памяти жертв Беслана.
Издан сборник о войнах участниках ВОВ из числа КМНС  «Много наших мужчин из деревень по  Сосьве и Оби под фронт железного войска увезли», журнал «Традиции и современность».                              Приобретено  оборудование и материальные запасы для оформления выставки «Геологическая эра Саранпауля». </t>
  </si>
  <si>
    <t xml:space="preserve">Очищено 16,47 км прибрежной полосы водных объектов от бытового мусора и древесного хлама, с охватом участников 202 человека.                                                                                                                                                                                                                                                     Организовано и проведено: Всероссийский экологический субботник «Зеленая Россия» на территории пгт. Березово, с охватом участников 25 человек, акция «Сад памяти», с охватом участников 89 человек. Высажен 301 саженец. 
В честь 90-летия со дня образования Ханты-Мансийского автономного округа – Югры на территории с.п. Саранпауль и гп. Березово, сп. Хулимсунт проведена акция «90 кедров». В акции приняли участие 78 человек. Всего высажено 90 саженцев кедра.                                                                                                                                                                              Осуществлены расходы за фактически выполненные объемы работ по обустройству площадок  временного накопления твердых коммунальных отходов в населенных пунктах Светлый, Ванзетур, Няксимволь, Теги.                                                                                    
</t>
  </si>
  <si>
    <t>Произведена оплата за выполненые услуги,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тарифам.   Перевезено 1 825 пассажиров, выполнено 119 рейсооборотов.
Предоставлены субсидии:                                                                                                                                                                
на возмещение недополученных доходов по перевозке пассажиров воздушным транспортом. Перевезено 5 546 пассажиров, выполнено 164 рейсооборотов;
субсидии на возмещение недополученных доходов по перевозке пассажиров водным транспортом. Перевезено 11 617 пассажиров, выполнено 177 рейсооборотов.                                                                                                                                        В рамках заключенных муниципальных контрактов выполнено: 
доставлено 6 горизонтальных резервуаров (РГС-50), вагон-модуля на вертолетную площадку с. Саранпауль;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 муниципальный контракт на выполнение мероприятий по переносу вертолетной площадки  в с. Саранпауль. Срок исполнения контракта 2021 год.</t>
  </si>
  <si>
    <r>
      <t xml:space="preserve">Развитие материальной технической базы для реализации основных и дополнительных общеобразовательных программ цифрового и гуманитарного профиля, адаптированных общеобразовательных программ (приобретение технических средств обучения, демонстрационного учебного оборудования, наглядных и учебных пособий, расходных материалов, игр, игрушек, расходы на услуги доступа к сети интернет, программное обеспечение).                                                                                                                                                 76 родителей получили консультативную помощь по вопросам образования детей с </t>
    </r>
    <r>
      <rPr>
        <sz val="12"/>
        <rFont val="Times New Roman"/>
        <family val="1"/>
        <charset val="204"/>
      </rPr>
      <t xml:space="preserve">ограниченными возможностями здоровья </t>
    </r>
    <r>
      <rPr>
        <sz val="12"/>
        <color indexed="8"/>
        <rFont val="Times New Roman"/>
        <family val="1"/>
        <charset val="204"/>
      </rPr>
      <t xml:space="preserve">и детей – инвалидов.                                                                                                                                   Проведен муниципальный этап конкурса "Педагог  года 2020" на  базе образовательных учреждений пгт. Березово, участие в региональном этапе Всероссийского конкурса профессионального мастерства в сфере образования ХМАО - Югры "Педагог года Югры - 2020".                                                                                            Проведен муниципальный этап конкурса "Ученик года 2020" на базе МБОУ Игримская СОШ № 1 
Награждены Почетной грамотой Главы Березовского района 66 выпускников общеобразовательных учреждений района (4,9,11 классов).                                                                                                                                    Ведется строительство объектов:                                                                                                              Образовательно-культурного комплекса (школы на 140 учащихся) в д. Хулимсунт Березовского района 
Реконструкция здания поселковой больницы под детский сад на 40 мест в с. Няксимволь Березовского района;                                                                                                                                                    Образовательно-культурный комплекс в с. Теги (школа на 100 учащихся).                                                            Ведутся работы по разработке проектно-сметной документации:                                                                                                                                                Средняя школа в пгт. Березово на 700 мест;                                                                                                                           Детский сад пгт. Игрим на 200 мест;                                                                                                                                          Средняя общеобразовательная школа в п. Приполярный Березовского района на 160 мест.                  </t>
    </r>
  </si>
  <si>
    <r>
      <t>На территории Березовского района функционировал 1 лагерь  с дневным пребыванием детей на базе МБОУ "Хулимсунтская СОШ с кадетскитми и мариинскими классами. Охват детей составил 100 человек, из них количество детей, находящихся в трудной жизненной ситуации – 7 чел.                                                                                                                                     Трудоустроено 37 несовершеннолетних граждан от 14 до 18 лет,  из  них 9 несовершеннолетних граждан, находящихся в трудной жизненной ситуации.                                                                                                                                     В онлайн режиме проведено 316 мероприятий, включая различные конкурсы (рисунков, фотоконкурсы, чтение стихов), викторины, акции мастер-классы, флешмобы, тематические экскурсии, а также познавательные публикации, направленные на пропоганду здорового образа жизни и соблюдение мер безопасности, театрализованные представления (приняло участие 2 992 человека).                                                                                                                                        Произведены выплаты вознаграждений 90 приемным родителям (в приемных семьях проживает 187 детей). Предоставлена компенсация расходов на оплату стоимости проезда к месту получения медицинской помощи и обратно (компенсация расходов произведена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185 заявителям</t>
    </r>
    <r>
      <rPr>
        <sz val="12"/>
        <color indexed="8"/>
        <rFont val="Times New Roman"/>
        <family val="1"/>
        <charset val="204"/>
      </rPr>
      <t xml:space="preserve">).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Произведены расходы на приобретение и обеспечение продуктовыми наборами граждан, нуждающихся в дополнительной мере социальной поддержки в период самоизоляции.                                                                                                                Заключено 8 муниципальных контрактов купли-продажи жилых помещений пгт. Березово-2, пгт. Игрим 6. Оказана информационная и консультативная помощь 10 социально-ориентированным некоммерческим организациям, зарегистрированным на территории  Березовского района.</t>
    </r>
  </si>
  <si>
    <t xml:space="preserve">Обеспечено содержание и техническое обслуживание систем видеонаблюдения в сфере общественного порядка.                                                                                                                                                                                     Произведены выплаты материального стимулирования членам добровольных народных дружин.     Рассмотрено 141 административное дело. Взыскано штрафов на общую сумму 24,0 тыс. руб. Организованы и проведены: беседы, библиотечные уроки, выставки (рисунков, книжные и музейные), спортивные, игровые программы, познавательные конкурсы,  викторины, музейные и литературные гостиные; познавательная программа «Всемирный день безопасностного интернета»;                                                                          викторина «Безопасность на дороге», «Действуй по правилам»;                                                                                          игровое занятие «Безопасность нам нужна, безопасность нам важна»;                                                                                   видеолекторий «Безопасное лето», «Внимание, дети!», «В школу по безопасной дороге», «Уголовная ответственность несовершеннолетних», «Пропуск в мир права», «Международный день прав человека»; общероссийская акция «Сообщи, где торгуют смертью»;
организованы классные часы с участием сотрудников ОМВД; 
уроки здоровья, видеолектории;
общеокружная акция «Чистый город» по закрашиванию рекламы наркотических средств;
VII Всероссийская акция «Стоп ВИЧ/СПИД», приуроченная к Международному дню памяти людей, умерших от СПИДа;
акции «Мы за ЗОЖ», «Тебе жить». 
Распространена памятка «Сообщи, где торгуют смертью». 
  </t>
  </si>
  <si>
    <t xml:space="preserve">Организована и проведена муниципальная ярмарка «Ярмарка Березовского уезда».                                                                                                                                                                Предоставлена финансовая поддержка 21 субъекту малого и среднего предпринимательства Березовского района по следующим направлениям: возмещение части арендных платежей, по предоставленным консалтинговым услугам, обязательной и добровольной сертификации (декларированию) продукции, доставка кормов для развития сельскохозяйственных товаропроизводителей и муки для производства хлеба и хлебобулочных изделий, возмещение части затрат начинающему предпринимателю, приобретение оборудования (основных средств).                                                                                                  В рамках предоставления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 предоставлена поддержка по направлению расходов «Аренда нежилых помещений, находящихся в коммерческой собственности» 27 заявителям, по направлению расходов «Коммунальные услуги» 14 заявителям.                                                                                                                                                                                                                                      МАУ «МФЦ» предоставлено 44 591 услуга (включая услуги информирования), в том числе:
в виде приема пакетов документов (заявления) предоставлено 26 724 услуги, из них: федеральных – 15 328, региональных – 11 335, муниципальных – 43, корпорации МСП – 18; 
в виде информационно-консультативных услуг предоставлено 17 867 услуг, из них: федеральных – 9 637, региональных – 8 187, муниципальных – 43.                                                                                                                                                        Осуществлено  36 выездных приемов.                                 
 </t>
  </si>
  <si>
    <t>Обеспечено техническое сопровождение официального сайта органов местного самоуправления муниципального образования Березовский район;                                                                                            обновление версии ПК «Гранд Смета», базы данных «ГЭСН-2020, ФЕР-2020»; баз данных системы «Консультант-Плюс». Реализуются мероприятия, направленные на обеспечение деятельности администрации Березовского района, МКУ "Березовский медиацентр".</t>
  </si>
  <si>
    <t>В рамках заключенных муниципальных контрактов оказаны услуги и выполнены работы: 
по оценке муниципального имущества;
по изготовлению проектной документации;
по изготовлению технических планов и постановки на кадастровый учет;
выполнению кадастровых работ;
по выполнению ремонтных работ газораспределительного пункта №10; по замене настенного газового котла в пгт.Березово, ул.Молодежная 13, корп.2;
по выполнению ремонтных работ в пгт.Березово, ул.Молодежная д.9, кв.1;
коммунальные услуги;
содержание и текущий ремонт домов (муниципальные квартиры);
по ремонту участкового пункта полиции в пгт.Березово;
по страхованию имущества муниципального образования Березовский район;                                                                                                                                                                                                                         выполнение работ по кованному ограждению территории котельной «Град Березов» в пгт.Березово.
Заключен униципальный контракт на приобретение нежилого здания склада и земельного участка в пгт.Березово, ул.Собянина.                                                                                                                                                                                                                                        Заключен муниципальный контракт на приобретение сооружения производственного назначения Блочно-модульная котельная на 9 МВт с инженерными сетями.</t>
  </si>
  <si>
    <r>
      <t xml:space="preserve"> Реконструкция котельной на 6 МВт  пгт. Березово, ул. Аэропорт 6а. Заключен муниципальный контракт на выполнение проектно-изыскательских работ. Срок выполнения работ 25.10.2020 года.                                                                                                                             Стротельство блочно-модульной котельной тепловой мощностью 18 МВт с заменой участка тепловой сети в пгт. Игрим. Заключен муниципальный контракт на выполнение проектно-изыскательских работ. Срок выполнения работ 25.11.2020 года.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Осуществлена государственная ценовая экспертиза сметной стоимости объектов пгт. Игрим - 2 объекта, пгт. Березово - 4 объекта.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Предоставлены субсидии:                                                                                                                                              на возмещение недополученных доходов, организациям, осуществляющим реализацию населению сжиженного газа;                                                                                                                                                                                        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социально-ориентированным тарифам;                                                                                                                                         на возмещение расходов организации за доставку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по цене электрической энергии зоны централизованного электроснабжения;                                                                                                         на возмещение недополученных доходов при оказании коммунальных услуг по регулируемым ценам;                                          на реализацию полномочий  в сфере жилищно-коммунального комплекса.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Выполнены работы по капитальному ремонту 5 490,0 метров ветхих сетей, из них: 3 074 метра сетей водоснабжения, 2 416 метров сетей теплоснабжения.       </t>
    </r>
    <r>
      <rPr>
        <sz val="12"/>
        <color theme="1"/>
        <rFont val="Times New Roman"/>
        <family val="1"/>
        <charset val="204"/>
      </rPr>
      <t xml:space="preserve">
В городском поселении Березово заменено 1 538 метров ветхих сетей  (440 метров теплоснабжения, 1098 метров водоснабжения):
В городском поселении Игрим заменено 2 370 метров ветхих сетей  (1185 метров теплоснабжение, 1185 метров водоснабжения):
В сельском поселении Саранпауль 152 метра ветхих сетей (76 метров теплоснабжения, 76 метров водоснабжения)
В сельском поселении Светлый 1 430 метров ветхих сетей (715 метров теплоснабжения, 715 метров водоснабжения).
</t>
    </r>
  </si>
  <si>
    <t xml:space="preserve">Информация по итогам реализации муниципальных программ Березовского района за 9 месяцев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</si>
</sst>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2" borderId="0" xfId="0" applyFill="1"/>
    <xf numFmtId="0" fontId="3" fillId="2" borderId="0" xfId="1" applyFill="1"/>
    <xf numFmtId="0" fontId="1" fillId="0" borderId="0" xfId="0" applyFont="1" applyBorder="1"/>
    <xf numFmtId="0" fontId="0" fillId="0" borderId="0" xfId="0" applyBorder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7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8" fillId="0" borderId="21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106"/>
  <sheetViews>
    <sheetView tabSelected="1" zoomScale="70" zoomScaleNormal="70" workbookViewId="0">
      <selection activeCell="F6" sqref="F6"/>
    </sheetView>
  </sheetViews>
  <sheetFormatPr defaultRowHeight="15" x14ac:dyDescent="0.25"/>
  <cols>
    <col min="1" max="1" width="5.7109375" customWidth="1"/>
    <col min="2" max="2" width="29.42578125" customWidth="1"/>
    <col min="3" max="3" width="23.7109375" customWidth="1"/>
    <col min="4" max="4" width="23.28515625" customWidth="1"/>
    <col min="5" max="5" width="23.140625" customWidth="1"/>
    <col min="6" max="6" width="18.85546875" customWidth="1"/>
    <col min="7" max="7" width="13" customWidth="1"/>
    <col min="8" max="8" width="0.140625" customWidth="1"/>
    <col min="9" max="12" width="9.140625" hidden="1" customWidth="1"/>
    <col min="16" max="16" width="9.140625" customWidth="1"/>
    <col min="22" max="22" width="27.7109375" customWidth="1"/>
  </cols>
  <sheetData>
    <row r="2" spans="1:76" ht="24" customHeight="1" thickBot="1" x14ac:dyDescent="0.4">
      <c r="A2" s="175" t="s">
        <v>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76" ht="47.25" customHeight="1" x14ac:dyDescent="0.25">
      <c r="A3" s="162" t="s">
        <v>38</v>
      </c>
      <c r="B3" s="164" t="s">
        <v>16</v>
      </c>
      <c r="C3" s="160" t="s">
        <v>17</v>
      </c>
      <c r="D3" s="160" t="s">
        <v>0</v>
      </c>
      <c r="E3" s="164" t="s">
        <v>13</v>
      </c>
      <c r="F3" s="164" t="s">
        <v>67</v>
      </c>
      <c r="G3" s="164"/>
      <c r="H3" s="1"/>
      <c r="I3" s="1"/>
      <c r="J3" s="1"/>
      <c r="K3" s="1"/>
      <c r="L3" s="1"/>
      <c r="M3" s="92" t="s">
        <v>68</v>
      </c>
      <c r="N3" s="93"/>
      <c r="O3" s="93"/>
      <c r="P3" s="93"/>
      <c r="Q3" s="93"/>
      <c r="R3" s="93"/>
      <c r="S3" s="93"/>
      <c r="T3" s="93"/>
      <c r="U3" s="93"/>
      <c r="V3" s="94"/>
    </row>
    <row r="4" spans="1:76" ht="35.25" customHeight="1" thickBot="1" x14ac:dyDescent="0.3">
      <c r="A4" s="163"/>
      <c r="B4" s="165"/>
      <c r="C4" s="161"/>
      <c r="D4" s="161"/>
      <c r="E4" s="165"/>
      <c r="F4" s="49" t="s">
        <v>14</v>
      </c>
      <c r="G4" s="50" t="s">
        <v>15</v>
      </c>
      <c r="H4" s="5"/>
      <c r="I4" s="5"/>
      <c r="J4" s="5"/>
      <c r="K4" s="5"/>
      <c r="L4" s="5"/>
      <c r="M4" s="95"/>
      <c r="N4" s="96"/>
      <c r="O4" s="96"/>
      <c r="P4" s="96"/>
      <c r="Q4" s="96"/>
      <c r="R4" s="96"/>
      <c r="S4" s="96"/>
      <c r="T4" s="96"/>
      <c r="U4" s="96"/>
      <c r="V4" s="97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ht="33" customHeight="1" x14ac:dyDescent="0.25">
      <c r="A5" s="148">
        <v>1</v>
      </c>
      <c r="B5" s="151" t="s">
        <v>37</v>
      </c>
      <c r="C5" s="145" t="s">
        <v>36</v>
      </c>
      <c r="D5" s="58" t="s">
        <v>1</v>
      </c>
      <c r="E5" s="17">
        <f>E6+E7+E8+E9</f>
        <v>1992172.7</v>
      </c>
      <c r="F5" s="17">
        <f>F6+F7+F8+F9</f>
        <v>1155645.5</v>
      </c>
      <c r="G5" s="45">
        <f>F5/E5*100</f>
        <v>58.009303109112984</v>
      </c>
      <c r="H5" s="5"/>
      <c r="I5" s="5"/>
      <c r="J5" s="5"/>
      <c r="K5" s="5"/>
      <c r="L5" s="5"/>
      <c r="M5" s="98" t="s">
        <v>74</v>
      </c>
      <c r="N5" s="99"/>
      <c r="O5" s="99"/>
      <c r="P5" s="99"/>
      <c r="Q5" s="99"/>
      <c r="R5" s="99"/>
      <c r="S5" s="99"/>
      <c r="T5" s="99"/>
      <c r="U5" s="99"/>
      <c r="V5" s="10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33" customHeight="1" x14ac:dyDescent="0.25">
      <c r="A6" s="149"/>
      <c r="B6" s="152"/>
      <c r="C6" s="146"/>
      <c r="D6" s="59" t="s">
        <v>61</v>
      </c>
      <c r="E6" s="11">
        <v>15365.5</v>
      </c>
      <c r="F6" s="11">
        <v>0</v>
      </c>
      <c r="G6" s="11">
        <v>0</v>
      </c>
      <c r="H6" s="1"/>
      <c r="I6" s="1"/>
      <c r="J6" s="1"/>
      <c r="K6" s="1"/>
      <c r="L6" s="1"/>
      <c r="M6" s="101"/>
      <c r="N6" s="102"/>
      <c r="O6" s="102"/>
      <c r="P6" s="102"/>
      <c r="Q6" s="102"/>
      <c r="R6" s="102"/>
      <c r="S6" s="102"/>
      <c r="T6" s="102"/>
      <c r="U6" s="102"/>
      <c r="V6" s="103"/>
    </row>
    <row r="7" spans="1:76" ht="33.75" customHeight="1" x14ac:dyDescent="0.25">
      <c r="A7" s="149"/>
      <c r="B7" s="152"/>
      <c r="C7" s="146"/>
      <c r="D7" s="59" t="s">
        <v>12</v>
      </c>
      <c r="E7" s="11">
        <v>1536444.2</v>
      </c>
      <c r="F7" s="11">
        <v>869897.3</v>
      </c>
      <c r="G7" s="11">
        <f>F7/E7*100</f>
        <v>56.617565415001735</v>
      </c>
      <c r="H7" s="1"/>
      <c r="I7" s="1"/>
      <c r="J7" s="1"/>
      <c r="K7" s="1"/>
      <c r="L7" s="1"/>
      <c r="M7" s="101"/>
      <c r="N7" s="102"/>
      <c r="O7" s="102"/>
      <c r="P7" s="102"/>
      <c r="Q7" s="102"/>
      <c r="R7" s="102"/>
      <c r="S7" s="102"/>
      <c r="T7" s="102"/>
      <c r="U7" s="102"/>
      <c r="V7" s="103"/>
    </row>
    <row r="8" spans="1:76" ht="32.25" customHeight="1" x14ac:dyDescent="0.25">
      <c r="A8" s="155"/>
      <c r="B8" s="153"/>
      <c r="C8" s="146"/>
      <c r="D8" s="60" t="s">
        <v>11</v>
      </c>
      <c r="E8" s="23">
        <v>440363</v>
      </c>
      <c r="F8" s="23">
        <v>285748.2</v>
      </c>
      <c r="G8" s="23">
        <f>F8/E8*100</f>
        <v>64.8892391050111</v>
      </c>
      <c r="H8" s="1"/>
      <c r="I8" s="1"/>
      <c r="J8" s="1"/>
      <c r="K8" s="1"/>
      <c r="L8" s="1"/>
      <c r="M8" s="101"/>
      <c r="N8" s="102"/>
      <c r="O8" s="102"/>
      <c r="P8" s="102"/>
      <c r="Q8" s="102"/>
      <c r="R8" s="102"/>
      <c r="S8" s="102"/>
      <c r="T8" s="102"/>
      <c r="U8" s="102"/>
      <c r="V8" s="103"/>
    </row>
    <row r="9" spans="1:76" ht="210.75" customHeight="1" thickBot="1" x14ac:dyDescent="0.3">
      <c r="A9" s="150"/>
      <c r="B9" s="154"/>
      <c r="C9" s="147"/>
      <c r="D9" s="51" t="s">
        <v>64</v>
      </c>
      <c r="E9" s="52">
        <v>0</v>
      </c>
      <c r="F9" s="52">
        <v>0</v>
      </c>
      <c r="G9" s="52">
        <v>0</v>
      </c>
      <c r="H9" s="1"/>
      <c r="I9" s="1"/>
      <c r="J9" s="1"/>
      <c r="K9" s="1"/>
      <c r="L9" s="1"/>
      <c r="M9" s="104"/>
      <c r="N9" s="105"/>
      <c r="O9" s="105"/>
      <c r="P9" s="105"/>
      <c r="Q9" s="105"/>
      <c r="R9" s="105"/>
      <c r="S9" s="105"/>
      <c r="T9" s="105"/>
      <c r="U9" s="105"/>
      <c r="V9" s="106"/>
    </row>
    <row r="10" spans="1:76" ht="32.25" customHeight="1" x14ac:dyDescent="0.25">
      <c r="A10" s="148">
        <v>2</v>
      </c>
      <c r="B10" s="151" t="s">
        <v>19</v>
      </c>
      <c r="C10" s="145" t="s">
        <v>18</v>
      </c>
      <c r="D10" s="38" t="s">
        <v>1</v>
      </c>
      <c r="E10" s="17">
        <f>E11+E12+E13+E14</f>
        <v>142463.1</v>
      </c>
      <c r="F10" s="17">
        <f>F11+F12+F13+F14</f>
        <v>80787.199999999997</v>
      </c>
      <c r="G10" s="17">
        <f>F10/E10*100</f>
        <v>56.707456176371288</v>
      </c>
      <c r="H10" s="1"/>
      <c r="I10" s="1"/>
      <c r="J10" s="1"/>
      <c r="K10" s="1"/>
      <c r="L10" s="1"/>
      <c r="M10" s="98" t="s">
        <v>75</v>
      </c>
      <c r="N10" s="99"/>
      <c r="O10" s="99"/>
      <c r="P10" s="99"/>
      <c r="Q10" s="99"/>
      <c r="R10" s="99"/>
      <c r="S10" s="99"/>
      <c r="T10" s="99"/>
      <c r="U10" s="99"/>
      <c r="V10" s="100"/>
    </row>
    <row r="11" spans="1:76" ht="32.25" customHeight="1" x14ac:dyDescent="0.25">
      <c r="A11" s="149"/>
      <c r="B11" s="152"/>
      <c r="C11" s="146"/>
      <c r="D11" s="35" t="s">
        <v>61</v>
      </c>
      <c r="E11" s="11">
        <v>0</v>
      </c>
      <c r="F11" s="11">
        <v>0</v>
      </c>
      <c r="G11" s="11">
        <v>0</v>
      </c>
      <c r="H11" s="1"/>
      <c r="I11" s="1"/>
      <c r="J11" s="1"/>
      <c r="K11" s="1"/>
      <c r="L11" s="1"/>
      <c r="M11" s="101"/>
      <c r="N11" s="102"/>
      <c r="O11" s="102"/>
      <c r="P11" s="102"/>
      <c r="Q11" s="102"/>
      <c r="R11" s="102"/>
      <c r="S11" s="102"/>
      <c r="T11" s="102"/>
      <c r="U11" s="102"/>
      <c r="V11" s="103"/>
    </row>
    <row r="12" spans="1:76" ht="37.5" customHeight="1" x14ac:dyDescent="0.25">
      <c r="A12" s="149"/>
      <c r="B12" s="152"/>
      <c r="C12" s="146"/>
      <c r="D12" s="35" t="s">
        <v>12</v>
      </c>
      <c r="E12" s="14">
        <v>137166</v>
      </c>
      <c r="F12" s="11">
        <v>79128.899999999994</v>
      </c>
      <c r="G12" s="11">
        <f>F12/E12*100</f>
        <v>57.688421328900738</v>
      </c>
      <c r="H12" s="1"/>
      <c r="I12" s="1"/>
      <c r="J12" s="1"/>
      <c r="K12" s="1"/>
      <c r="L12" s="1"/>
      <c r="M12" s="101"/>
      <c r="N12" s="102"/>
      <c r="O12" s="102"/>
      <c r="P12" s="102"/>
      <c r="Q12" s="102"/>
      <c r="R12" s="102"/>
      <c r="S12" s="102"/>
      <c r="T12" s="102"/>
      <c r="U12" s="102"/>
      <c r="V12" s="103"/>
    </row>
    <row r="13" spans="1:76" ht="33" customHeight="1" x14ac:dyDescent="0.25">
      <c r="A13" s="149"/>
      <c r="B13" s="153"/>
      <c r="C13" s="146"/>
      <c r="D13" s="35" t="s">
        <v>11</v>
      </c>
      <c r="E13" s="19">
        <v>5297.1</v>
      </c>
      <c r="F13" s="11">
        <v>1658.3</v>
      </c>
      <c r="G13" s="11">
        <f>F13/E13*100</f>
        <v>31.305808838798583</v>
      </c>
      <c r="H13" s="1"/>
      <c r="I13" s="1"/>
      <c r="J13" s="1"/>
      <c r="K13" s="1"/>
      <c r="L13" s="1"/>
      <c r="M13" s="101"/>
      <c r="N13" s="102"/>
      <c r="O13" s="102"/>
      <c r="P13" s="102"/>
      <c r="Q13" s="102"/>
      <c r="R13" s="102"/>
      <c r="S13" s="102"/>
      <c r="T13" s="102"/>
      <c r="U13" s="102"/>
      <c r="V13" s="103"/>
    </row>
    <row r="14" spans="1:76" ht="147.75" customHeight="1" thickBot="1" x14ac:dyDescent="0.3">
      <c r="A14" s="150"/>
      <c r="B14" s="154"/>
      <c r="C14" s="147"/>
      <c r="D14" s="51" t="s">
        <v>64</v>
      </c>
      <c r="E14" s="69">
        <v>0</v>
      </c>
      <c r="F14" s="52">
        <v>0</v>
      </c>
      <c r="G14" s="52">
        <v>0</v>
      </c>
      <c r="H14" s="1"/>
      <c r="I14" s="1"/>
      <c r="J14" s="1"/>
      <c r="K14" s="1"/>
      <c r="L14" s="1"/>
      <c r="M14" s="104"/>
      <c r="N14" s="105"/>
      <c r="O14" s="105"/>
      <c r="P14" s="105"/>
      <c r="Q14" s="105"/>
      <c r="R14" s="105"/>
      <c r="S14" s="105"/>
      <c r="T14" s="105"/>
      <c r="U14" s="105"/>
      <c r="V14" s="106"/>
    </row>
    <row r="15" spans="1:76" ht="31.5" customHeight="1" x14ac:dyDescent="0.25">
      <c r="A15" s="148">
        <v>3</v>
      </c>
      <c r="B15" s="151" t="s">
        <v>21</v>
      </c>
      <c r="C15" s="172" t="s">
        <v>20</v>
      </c>
      <c r="D15" s="62" t="s">
        <v>1</v>
      </c>
      <c r="E15" s="17">
        <f>E16+E17+E18+E19</f>
        <v>290943.09999999998</v>
      </c>
      <c r="F15" s="17">
        <f>F16+F17+F18+F19</f>
        <v>198057</v>
      </c>
      <c r="G15" s="17">
        <f>F15/E15*100</f>
        <v>68.074135458101608</v>
      </c>
      <c r="H15" s="1"/>
      <c r="I15" s="1"/>
      <c r="J15" s="1"/>
      <c r="K15" s="1"/>
      <c r="L15" s="1"/>
      <c r="M15" s="107" t="s">
        <v>71</v>
      </c>
      <c r="N15" s="108"/>
      <c r="O15" s="108"/>
      <c r="P15" s="108"/>
      <c r="Q15" s="108"/>
      <c r="R15" s="108"/>
      <c r="S15" s="108"/>
      <c r="T15" s="108"/>
      <c r="U15" s="108"/>
      <c r="V15" s="109"/>
    </row>
    <row r="16" spans="1:76" ht="35.25" customHeight="1" x14ac:dyDescent="0.25">
      <c r="A16" s="149"/>
      <c r="B16" s="152"/>
      <c r="C16" s="173"/>
      <c r="D16" s="59" t="s">
        <v>61</v>
      </c>
      <c r="E16" s="11">
        <v>0</v>
      </c>
      <c r="F16" s="11">
        <v>0</v>
      </c>
      <c r="G16" s="11">
        <v>0</v>
      </c>
      <c r="H16" s="1"/>
      <c r="I16" s="1"/>
      <c r="J16" s="1"/>
      <c r="K16" s="1"/>
      <c r="L16" s="1"/>
      <c r="M16" s="110"/>
      <c r="N16" s="111"/>
      <c r="O16" s="111"/>
      <c r="P16" s="111"/>
      <c r="Q16" s="111"/>
      <c r="R16" s="111"/>
      <c r="S16" s="111"/>
      <c r="T16" s="111"/>
      <c r="U16" s="111"/>
      <c r="V16" s="112"/>
    </row>
    <row r="17" spans="1:22" ht="34.5" customHeight="1" x14ac:dyDescent="0.25">
      <c r="A17" s="149"/>
      <c r="B17" s="152"/>
      <c r="C17" s="173"/>
      <c r="D17" s="59" t="s">
        <v>12</v>
      </c>
      <c r="E17" s="18">
        <v>4768.5</v>
      </c>
      <c r="F17" s="11">
        <v>3265.5</v>
      </c>
      <c r="G17" s="11">
        <f>F17/E17*100</f>
        <v>68.480654293803084</v>
      </c>
      <c r="H17" s="1"/>
      <c r="I17" s="1"/>
      <c r="J17" s="1"/>
      <c r="K17" s="1"/>
      <c r="L17" s="1"/>
      <c r="M17" s="110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ht="34.5" customHeight="1" thickBot="1" x14ac:dyDescent="0.3">
      <c r="A18" s="155"/>
      <c r="B18" s="153"/>
      <c r="C18" s="173"/>
      <c r="D18" s="61" t="s">
        <v>11</v>
      </c>
      <c r="E18" s="20">
        <v>286162.8</v>
      </c>
      <c r="F18" s="23">
        <v>194783.1</v>
      </c>
      <c r="G18" s="23">
        <f>F18/E18*100</f>
        <v>68.067233057546275</v>
      </c>
      <c r="H18" s="1"/>
      <c r="I18" s="1"/>
      <c r="J18" s="1"/>
      <c r="K18" s="1"/>
      <c r="L18" s="1"/>
      <c r="M18" s="110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1:22" ht="240" customHeight="1" thickBot="1" x14ac:dyDescent="0.3">
      <c r="A19" s="150"/>
      <c r="B19" s="154"/>
      <c r="C19" s="174"/>
      <c r="D19" s="51" t="s">
        <v>64</v>
      </c>
      <c r="E19" s="53">
        <v>11.8</v>
      </c>
      <c r="F19" s="52">
        <v>8.4</v>
      </c>
      <c r="G19" s="52">
        <f>F19/E19*100</f>
        <v>71.186440677966104</v>
      </c>
      <c r="H19" s="1"/>
      <c r="I19" s="1"/>
      <c r="J19" s="1"/>
      <c r="K19" s="1"/>
      <c r="L19" s="1"/>
      <c r="M19" s="113"/>
      <c r="N19" s="114"/>
      <c r="O19" s="114"/>
      <c r="P19" s="114"/>
      <c r="Q19" s="114"/>
      <c r="R19" s="114"/>
      <c r="S19" s="114"/>
      <c r="T19" s="114"/>
      <c r="U19" s="114"/>
      <c r="V19" s="115"/>
    </row>
    <row r="20" spans="1:22" ht="31.5" customHeight="1" x14ac:dyDescent="0.25">
      <c r="A20" s="156">
        <v>4</v>
      </c>
      <c r="B20" s="145" t="s">
        <v>58</v>
      </c>
      <c r="C20" s="145" t="s">
        <v>18</v>
      </c>
      <c r="D20" s="62" t="s">
        <v>1</v>
      </c>
      <c r="E20" s="17">
        <f>E21+E22+E23+E24</f>
        <v>159745.20000000001</v>
      </c>
      <c r="F20" s="17">
        <f>F21+F22+F23+F24</f>
        <v>105590.40000000001</v>
      </c>
      <c r="G20" s="17">
        <f>F20/E20*100</f>
        <v>66.099263076449247</v>
      </c>
      <c r="H20" s="1"/>
      <c r="I20" s="1"/>
      <c r="J20" s="1"/>
      <c r="K20" s="1"/>
      <c r="L20" s="1"/>
      <c r="M20" s="98" t="s">
        <v>53</v>
      </c>
      <c r="N20" s="99"/>
      <c r="O20" s="99"/>
      <c r="P20" s="99"/>
      <c r="Q20" s="99"/>
      <c r="R20" s="99"/>
      <c r="S20" s="99"/>
      <c r="T20" s="99"/>
      <c r="U20" s="99"/>
      <c r="V20" s="100"/>
    </row>
    <row r="21" spans="1:22" ht="33.75" customHeight="1" x14ac:dyDescent="0.25">
      <c r="A21" s="143"/>
      <c r="B21" s="146"/>
      <c r="C21" s="146"/>
      <c r="D21" s="59" t="s">
        <v>61</v>
      </c>
      <c r="E21" s="11">
        <v>0</v>
      </c>
      <c r="F21" s="11">
        <v>0</v>
      </c>
      <c r="G21" s="11">
        <v>0</v>
      </c>
      <c r="H21" s="1"/>
      <c r="I21" s="1"/>
      <c r="J21" s="1"/>
      <c r="K21" s="1"/>
      <c r="L21" s="1"/>
      <c r="M21" s="101"/>
      <c r="N21" s="102"/>
      <c r="O21" s="102"/>
      <c r="P21" s="102"/>
      <c r="Q21" s="102"/>
      <c r="R21" s="102"/>
      <c r="S21" s="102"/>
      <c r="T21" s="102"/>
      <c r="U21" s="102"/>
      <c r="V21" s="103"/>
    </row>
    <row r="22" spans="1:22" ht="34.5" customHeight="1" x14ac:dyDescent="0.25">
      <c r="A22" s="143"/>
      <c r="B22" s="146"/>
      <c r="C22" s="146"/>
      <c r="D22" s="59" t="s">
        <v>12</v>
      </c>
      <c r="E22" s="19">
        <v>1313.2</v>
      </c>
      <c r="F22" s="25">
        <v>1265.5999999999999</v>
      </c>
      <c r="G22" s="11">
        <f>F22/E22*100</f>
        <v>96.375266524520242</v>
      </c>
      <c r="H22" s="1"/>
      <c r="I22" s="1"/>
      <c r="J22" s="1"/>
      <c r="K22" s="1"/>
      <c r="L22" s="1"/>
      <c r="M22" s="101"/>
      <c r="N22" s="102"/>
      <c r="O22" s="102"/>
      <c r="P22" s="102"/>
      <c r="Q22" s="102"/>
      <c r="R22" s="102"/>
      <c r="S22" s="102"/>
      <c r="T22" s="102"/>
      <c r="U22" s="102"/>
      <c r="V22" s="103"/>
    </row>
    <row r="23" spans="1:22" ht="35.25" customHeight="1" x14ac:dyDescent="0.25">
      <c r="A23" s="143"/>
      <c r="B23" s="146"/>
      <c r="C23" s="146"/>
      <c r="D23" s="59" t="s">
        <v>11</v>
      </c>
      <c r="E23" s="14">
        <v>154931.79999999999</v>
      </c>
      <c r="F23" s="11">
        <v>103156.8</v>
      </c>
      <c r="G23" s="11">
        <f>F23/E23*100</f>
        <v>66.582070304482372</v>
      </c>
      <c r="H23" s="1"/>
      <c r="I23" s="1"/>
      <c r="J23" s="1"/>
      <c r="K23" s="1"/>
      <c r="L23" s="1"/>
      <c r="M23" s="101"/>
      <c r="N23" s="102"/>
      <c r="O23" s="102"/>
      <c r="P23" s="102"/>
      <c r="Q23" s="102"/>
      <c r="R23" s="102"/>
      <c r="S23" s="102"/>
      <c r="T23" s="102"/>
      <c r="U23" s="102"/>
      <c r="V23" s="103"/>
    </row>
    <row r="24" spans="1:22" ht="35.25" customHeight="1" thickBot="1" x14ac:dyDescent="0.3">
      <c r="A24" s="144"/>
      <c r="B24" s="147"/>
      <c r="C24" s="147"/>
      <c r="D24" s="68" t="s">
        <v>6</v>
      </c>
      <c r="E24" s="34">
        <v>3500.2</v>
      </c>
      <c r="F24" s="33">
        <v>1168</v>
      </c>
      <c r="G24" s="33">
        <f>F24/E24*100</f>
        <v>33.369521741614768</v>
      </c>
      <c r="H24" s="1"/>
      <c r="I24" s="1"/>
      <c r="J24" s="1"/>
      <c r="K24" s="1"/>
      <c r="L24" s="1"/>
      <c r="M24" s="104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2" ht="32.25" customHeight="1" x14ac:dyDescent="0.25">
      <c r="A25" s="148">
        <v>5</v>
      </c>
      <c r="B25" s="151" t="s">
        <v>22</v>
      </c>
      <c r="C25" s="145" t="s">
        <v>18</v>
      </c>
      <c r="D25" s="62" t="s">
        <v>1</v>
      </c>
      <c r="E25" s="17">
        <f>E26+E27+E28</f>
        <v>15779</v>
      </c>
      <c r="F25" s="17">
        <f>F26+F27+F28</f>
        <v>4313.3999999999996</v>
      </c>
      <c r="G25" s="45">
        <f>F25/E25*100</f>
        <v>27.336333100956967</v>
      </c>
      <c r="H25" s="1"/>
      <c r="I25" s="1"/>
      <c r="J25" s="1"/>
      <c r="K25" s="1"/>
      <c r="L25" s="1"/>
      <c r="M25" s="98" t="s">
        <v>54</v>
      </c>
      <c r="N25" s="99"/>
      <c r="O25" s="99"/>
      <c r="P25" s="99"/>
      <c r="Q25" s="99"/>
      <c r="R25" s="99"/>
      <c r="S25" s="99"/>
      <c r="T25" s="99"/>
      <c r="U25" s="99"/>
      <c r="V25" s="100"/>
    </row>
    <row r="26" spans="1:22" ht="33" customHeight="1" x14ac:dyDescent="0.25">
      <c r="A26" s="149"/>
      <c r="B26" s="152"/>
      <c r="C26" s="146"/>
      <c r="D26" s="59" t="s">
        <v>61</v>
      </c>
      <c r="E26" s="11">
        <v>0</v>
      </c>
      <c r="F26" s="11">
        <v>0</v>
      </c>
      <c r="G26" s="11">
        <v>0</v>
      </c>
      <c r="H26" s="1"/>
      <c r="I26" s="1"/>
      <c r="J26" s="1"/>
      <c r="K26" s="1"/>
      <c r="L26" s="1"/>
      <c r="M26" s="101"/>
      <c r="N26" s="102"/>
      <c r="O26" s="102"/>
      <c r="P26" s="102"/>
      <c r="Q26" s="102"/>
      <c r="R26" s="102"/>
      <c r="S26" s="102"/>
      <c r="T26" s="102"/>
      <c r="U26" s="102"/>
      <c r="V26" s="103"/>
    </row>
    <row r="27" spans="1:22" ht="36" customHeight="1" x14ac:dyDescent="0.25">
      <c r="A27" s="149"/>
      <c r="B27" s="152"/>
      <c r="C27" s="146"/>
      <c r="D27" s="59" t="s">
        <v>12</v>
      </c>
      <c r="E27" s="47">
        <v>15769</v>
      </c>
      <c r="F27" s="11">
        <v>4313.3999999999996</v>
      </c>
      <c r="G27" s="11">
        <v>0</v>
      </c>
      <c r="H27" s="1"/>
      <c r="I27" s="1"/>
      <c r="J27" s="1"/>
      <c r="K27" s="1"/>
      <c r="L27" s="1"/>
      <c r="M27" s="101"/>
      <c r="N27" s="102"/>
      <c r="O27" s="102"/>
      <c r="P27" s="102"/>
      <c r="Q27" s="102"/>
      <c r="R27" s="102"/>
      <c r="S27" s="102"/>
      <c r="T27" s="102"/>
      <c r="U27" s="102"/>
      <c r="V27" s="103"/>
    </row>
    <row r="28" spans="1:22" ht="166.5" customHeight="1" thickBot="1" x14ac:dyDescent="0.3">
      <c r="A28" s="150"/>
      <c r="B28" s="154"/>
      <c r="C28" s="147"/>
      <c r="D28" s="51" t="s">
        <v>11</v>
      </c>
      <c r="E28" s="53">
        <v>10</v>
      </c>
      <c r="F28" s="52">
        <v>0</v>
      </c>
      <c r="G28" s="54">
        <v>0</v>
      </c>
      <c r="H28" s="1"/>
      <c r="I28" s="1"/>
      <c r="J28" s="1"/>
      <c r="K28" s="1"/>
      <c r="L28" s="1"/>
      <c r="M28" s="104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2" ht="31.5" customHeight="1" x14ac:dyDescent="0.25">
      <c r="A29" s="148">
        <v>6</v>
      </c>
      <c r="B29" s="151" t="s">
        <v>24</v>
      </c>
      <c r="C29" s="145" t="s">
        <v>23</v>
      </c>
      <c r="D29" s="38" t="s">
        <v>1</v>
      </c>
      <c r="E29" s="17">
        <f>E30+E31+E32+E33</f>
        <v>9519.9</v>
      </c>
      <c r="F29" s="17">
        <f>F30+F31+F32+F33</f>
        <v>5187.7</v>
      </c>
      <c r="G29" s="48">
        <f>F29/E29*100</f>
        <v>54.493219466591036</v>
      </c>
      <c r="H29" s="1"/>
      <c r="I29" s="1"/>
      <c r="J29" s="1"/>
      <c r="K29" s="1"/>
      <c r="L29" s="1"/>
      <c r="M29" s="116" t="s">
        <v>70</v>
      </c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33.75" customHeight="1" x14ac:dyDescent="0.25">
      <c r="A30" s="149"/>
      <c r="B30" s="152"/>
      <c r="C30" s="146"/>
      <c r="D30" s="35" t="s">
        <v>2</v>
      </c>
      <c r="E30" s="20">
        <v>0</v>
      </c>
      <c r="F30" s="11">
        <v>0</v>
      </c>
      <c r="G30" s="11">
        <v>0</v>
      </c>
      <c r="H30" s="1"/>
      <c r="I30" s="1"/>
      <c r="J30" s="1"/>
      <c r="K30" s="1"/>
      <c r="L30" s="1"/>
      <c r="M30" s="119"/>
      <c r="N30" s="120"/>
      <c r="O30" s="120"/>
      <c r="P30" s="120"/>
      <c r="Q30" s="120"/>
      <c r="R30" s="120"/>
      <c r="S30" s="120"/>
      <c r="T30" s="120"/>
      <c r="U30" s="120"/>
      <c r="V30" s="121"/>
    </row>
    <row r="31" spans="1:22" ht="33" customHeight="1" x14ac:dyDescent="0.25">
      <c r="A31" s="149"/>
      <c r="B31" s="152"/>
      <c r="C31" s="146"/>
      <c r="D31" s="65" t="s">
        <v>3</v>
      </c>
      <c r="E31" s="20">
        <v>9519.9</v>
      </c>
      <c r="F31" s="11">
        <v>5187.7</v>
      </c>
      <c r="G31" s="11">
        <f>F31/E31*100</f>
        <v>54.493219466591036</v>
      </c>
      <c r="H31" s="1"/>
      <c r="I31" s="1"/>
      <c r="J31" s="1"/>
      <c r="K31" s="1"/>
      <c r="L31" s="1"/>
      <c r="M31" s="119"/>
      <c r="N31" s="120"/>
      <c r="O31" s="120"/>
      <c r="P31" s="120"/>
      <c r="Q31" s="120"/>
      <c r="R31" s="120"/>
      <c r="S31" s="120"/>
      <c r="T31" s="120"/>
      <c r="U31" s="120"/>
      <c r="V31" s="121"/>
    </row>
    <row r="32" spans="1:22" ht="30" customHeight="1" x14ac:dyDescent="0.25">
      <c r="A32" s="155"/>
      <c r="B32" s="153"/>
      <c r="C32" s="146"/>
      <c r="D32" s="36" t="s">
        <v>11</v>
      </c>
      <c r="E32" s="14">
        <v>0</v>
      </c>
      <c r="F32" s="11">
        <v>0</v>
      </c>
      <c r="G32" s="23">
        <v>0</v>
      </c>
      <c r="H32" s="1"/>
      <c r="I32" s="1"/>
      <c r="J32" s="1"/>
      <c r="K32" s="1"/>
      <c r="L32" s="1"/>
      <c r="M32" s="119"/>
      <c r="N32" s="120"/>
      <c r="O32" s="120"/>
      <c r="P32" s="120"/>
      <c r="Q32" s="120"/>
      <c r="R32" s="120"/>
      <c r="S32" s="120"/>
      <c r="T32" s="120"/>
      <c r="U32" s="120"/>
      <c r="V32" s="121"/>
    </row>
    <row r="33" spans="1:26" ht="35.25" customHeight="1" thickBot="1" x14ac:dyDescent="0.3">
      <c r="A33" s="150"/>
      <c r="B33" s="154"/>
      <c r="C33" s="147"/>
      <c r="D33" s="51" t="s">
        <v>7</v>
      </c>
      <c r="E33" s="21">
        <v>0</v>
      </c>
      <c r="F33" s="12">
        <v>0</v>
      </c>
      <c r="G33" s="12">
        <v>0</v>
      </c>
      <c r="H33" s="1"/>
      <c r="I33" s="1"/>
      <c r="J33" s="1"/>
      <c r="K33" s="1"/>
      <c r="L33" s="1"/>
      <c r="M33" s="122"/>
      <c r="N33" s="123"/>
      <c r="O33" s="123"/>
      <c r="P33" s="123"/>
      <c r="Q33" s="123"/>
      <c r="R33" s="123"/>
      <c r="S33" s="123"/>
      <c r="T33" s="123"/>
      <c r="U33" s="123"/>
      <c r="V33" s="124"/>
    </row>
    <row r="34" spans="1:26" ht="35.25" customHeight="1" x14ac:dyDescent="0.25">
      <c r="A34" s="148">
        <v>7</v>
      </c>
      <c r="B34" s="151" t="s">
        <v>50</v>
      </c>
      <c r="C34" s="145" t="s">
        <v>23</v>
      </c>
      <c r="D34" s="62" t="s">
        <v>1</v>
      </c>
      <c r="E34" s="17">
        <f>E35+E36+E37+E38</f>
        <v>5783.4</v>
      </c>
      <c r="F34" s="17">
        <f>F35+F36+F37+F38</f>
        <v>5783.4</v>
      </c>
      <c r="G34" s="17">
        <f>F34/E34*100</f>
        <v>100</v>
      </c>
      <c r="H34" s="1"/>
      <c r="I34" s="1"/>
      <c r="J34" s="1"/>
      <c r="K34" s="1"/>
      <c r="L34" s="1"/>
      <c r="M34" s="125" t="s">
        <v>69</v>
      </c>
      <c r="N34" s="126"/>
      <c r="O34" s="126"/>
      <c r="P34" s="126"/>
      <c r="Q34" s="126"/>
      <c r="R34" s="126"/>
      <c r="S34" s="126"/>
      <c r="T34" s="126"/>
      <c r="U34" s="126"/>
      <c r="V34" s="127"/>
    </row>
    <row r="35" spans="1:26" ht="36" customHeight="1" x14ac:dyDescent="0.25">
      <c r="A35" s="149"/>
      <c r="B35" s="152"/>
      <c r="C35" s="146"/>
      <c r="D35" s="59" t="s">
        <v>61</v>
      </c>
      <c r="E35" s="11">
        <v>0</v>
      </c>
      <c r="F35" s="11">
        <v>0</v>
      </c>
      <c r="G35" s="11">
        <v>0</v>
      </c>
      <c r="H35" s="1"/>
      <c r="I35" s="1"/>
      <c r="J35" s="1"/>
      <c r="K35" s="1"/>
      <c r="L35" s="1"/>
      <c r="M35" s="128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6" ht="40.5" customHeight="1" x14ac:dyDescent="0.25">
      <c r="A36" s="149"/>
      <c r="B36" s="152"/>
      <c r="C36" s="146"/>
      <c r="D36" s="59" t="s">
        <v>12</v>
      </c>
      <c r="E36" s="19">
        <v>5683.4</v>
      </c>
      <c r="F36" s="11">
        <v>5683.4</v>
      </c>
      <c r="G36" s="11">
        <f>F36/E36*100</f>
        <v>100</v>
      </c>
      <c r="H36" s="1"/>
      <c r="I36" s="1"/>
      <c r="J36" s="1"/>
      <c r="K36" s="1"/>
      <c r="L36" s="1"/>
      <c r="M36" s="128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6" ht="33.75" customHeight="1" x14ac:dyDescent="0.25">
      <c r="A37" s="149"/>
      <c r="B37" s="153"/>
      <c r="C37" s="146"/>
      <c r="D37" s="59" t="s">
        <v>11</v>
      </c>
      <c r="E37" s="20">
        <v>100</v>
      </c>
      <c r="F37" s="11">
        <v>100</v>
      </c>
      <c r="G37" s="11">
        <f>F37/E37*100</f>
        <v>100</v>
      </c>
      <c r="H37" s="1"/>
      <c r="I37" s="1"/>
      <c r="J37" s="1"/>
      <c r="K37" s="1"/>
      <c r="L37" s="1"/>
      <c r="M37" s="128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6" ht="70.5" customHeight="1" thickBot="1" x14ac:dyDescent="0.3">
      <c r="A38" s="150"/>
      <c r="B38" s="154"/>
      <c r="C38" s="147"/>
      <c r="D38" s="51" t="s">
        <v>65</v>
      </c>
      <c r="E38" s="69">
        <v>0</v>
      </c>
      <c r="F38" s="52">
        <v>0</v>
      </c>
      <c r="G38" s="52">
        <v>0</v>
      </c>
      <c r="H38" s="1"/>
      <c r="I38" s="1"/>
      <c r="J38" s="1"/>
      <c r="K38" s="1"/>
      <c r="L38" s="1"/>
      <c r="M38" s="131"/>
      <c r="N38" s="132"/>
      <c r="O38" s="132"/>
      <c r="P38" s="132"/>
      <c r="Q38" s="132"/>
      <c r="R38" s="132"/>
      <c r="S38" s="132"/>
      <c r="T38" s="132"/>
      <c r="U38" s="132"/>
      <c r="V38" s="133"/>
    </row>
    <row r="39" spans="1:26" ht="30" customHeight="1" x14ac:dyDescent="0.25">
      <c r="A39" s="148">
        <v>8</v>
      </c>
      <c r="B39" s="151" t="s">
        <v>26</v>
      </c>
      <c r="C39" s="145" t="s">
        <v>25</v>
      </c>
      <c r="D39" s="62" t="s">
        <v>1</v>
      </c>
      <c r="E39" s="17">
        <f>E40+E41+E42+E43</f>
        <v>231003.7</v>
      </c>
      <c r="F39" s="17">
        <f>F40+F41+F42+F43</f>
        <v>24353.399999999998</v>
      </c>
      <c r="G39" s="17">
        <f t="shared" ref="G39:G44" si="0">F39/E39*100</f>
        <v>10.542428541187867</v>
      </c>
      <c r="H39" s="1"/>
      <c r="I39" s="1"/>
      <c r="J39" s="1"/>
      <c r="K39" s="1"/>
      <c r="L39" s="1"/>
      <c r="M39" s="98" t="s">
        <v>56</v>
      </c>
      <c r="N39" s="99"/>
      <c r="O39" s="99"/>
      <c r="P39" s="99"/>
      <c r="Q39" s="99"/>
      <c r="R39" s="99"/>
      <c r="S39" s="99"/>
      <c r="T39" s="99"/>
      <c r="U39" s="99"/>
      <c r="V39" s="100"/>
      <c r="Z39" s="64" t="s">
        <v>57</v>
      </c>
    </row>
    <row r="40" spans="1:26" ht="29.25" customHeight="1" x14ac:dyDescent="0.25">
      <c r="A40" s="149"/>
      <c r="B40" s="152"/>
      <c r="C40" s="146"/>
      <c r="D40" s="59" t="s">
        <v>61</v>
      </c>
      <c r="E40" s="11">
        <v>6673.7</v>
      </c>
      <c r="F40" s="11">
        <v>1003.6</v>
      </c>
      <c r="G40" s="11">
        <f t="shared" si="0"/>
        <v>15.038134767819949</v>
      </c>
      <c r="H40" s="1"/>
      <c r="I40" s="1"/>
      <c r="J40" s="1"/>
      <c r="K40" s="1"/>
      <c r="L40" s="1"/>
      <c r="M40" s="101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6" ht="31.5" customHeight="1" x14ac:dyDescent="0.25">
      <c r="A41" s="149"/>
      <c r="B41" s="152"/>
      <c r="C41" s="146"/>
      <c r="D41" s="59" t="s">
        <v>12</v>
      </c>
      <c r="E41" s="19">
        <v>210945</v>
      </c>
      <c r="F41" s="11">
        <v>15989.5</v>
      </c>
      <c r="G41" s="11">
        <f t="shared" si="0"/>
        <v>7.5799378985043493</v>
      </c>
      <c r="H41" s="1"/>
      <c r="I41" s="1"/>
      <c r="J41" s="1"/>
      <c r="K41" s="1"/>
      <c r="L41" s="1"/>
      <c r="M41" s="101"/>
      <c r="N41" s="102"/>
      <c r="O41" s="102"/>
      <c r="P41" s="102"/>
      <c r="Q41" s="102"/>
      <c r="R41" s="102"/>
      <c r="S41" s="102"/>
      <c r="T41" s="102"/>
      <c r="U41" s="102"/>
      <c r="V41" s="103"/>
    </row>
    <row r="42" spans="1:26" ht="31.5" customHeight="1" x14ac:dyDescent="0.25">
      <c r="A42" s="155"/>
      <c r="B42" s="153"/>
      <c r="C42" s="146"/>
      <c r="D42" s="60" t="s">
        <v>11</v>
      </c>
      <c r="E42" s="20">
        <v>13385</v>
      </c>
      <c r="F42" s="24">
        <v>7360.3</v>
      </c>
      <c r="G42" s="23">
        <f t="shared" si="0"/>
        <v>54.989166977960402</v>
      </c>
      <c r="H42" s="1"/>
      <c r="I42" s="1"/>
      <c r="J42" s="1"/>
      <c r="K42" s="1"/>
      <c r="L42" s="1"/>
      <c r="M42" s="101"/>
      <c r="N42" s="102"/>
      <c r="O42" s="102"/>
      <c r="P42" s="102"/>
      <c r="Q42" s="102"/>
      <c r="R42" s="102"/>
      <c r="S42" s="102"/>
      <c r="T42" s="102"/>
      <c r="U42" s="102"/>
      <c r="V42" s="103"/>
    </row>
    <row r="43" spans="1:26" ht="28.5" customHeight="1" thickBot="1" x14ac:dyDescent="0.3">
      <c r="A43" s="150"/>
      <c r="B43" s="154"/>
      <c r="C43" s="147"/>
      <c r="D43" s="37" t="s">
        <v>64</v>
      </c>
      <c r="E43" s="12">
        <v>0</v>
      </c>
      <c r="F43" s="12">
        <v>0</v>
      </c>
      <c r="G43" s="12">
        <v>0</v>
      </c>
      <c r="M43" s="104"/>
      <c r="N43" s="105"/>
      <c r="O43" s="105"/>
      <c r="P43" s="105"/>
      <c r="Q43" s="105"/>
      <c r="R43" s="105"/>
      <c r="S43" s="105"/>
      <c r="T43" s="105"/>
      <c r="U43" s="105"/>
      <c r="V43" s="106"/>
    </row>
    <row r="44" spans="1:26" ht="33" customHeight="1" x14ac:dyDescent="0.25">
      <c r="A44" s="156">
        <v>9</v>
      </c>
      <c r="B44" s="145" t="s">
        <v>28</v>
      </c>
      <c r="C44" s="145" t="s">
        <v>27</v>
      </c>
      <c r="D44" s="62" t="s">
        <v>1</v>
      </c>
      <c r="E44" s="17">
        <f>E45+E46+E47+E48</f>
        <v>616157.30000000005</v>
      </c>
      <c r="F44" s="17">
        <f>F45+F46+F47+F48</f>
        <v>408232.5</v>
      </c>
      <c r="G44" s="17">
        <f t="shared" si="0"/>
        <v>66.254591157160675</v>
      </c>
      <c r="M44" s="83" t="s">
        <v>80</v>
      </c>
      <c r="N44" s="84"/>
      <c r="O44" s="84"/>
      <c r="P44" s="84"/>
      <c r="Q44" s="84"/>
      <c r="R44" s="84"/>
      <c r="S44" s="84"/>
      <c r="T44" s="84"/>
      <c r="U44" s="84"/>
      <c r="V44" s="85"/>
    </row>
    <row r="45" spans="1:26" ht="31.5" customHeight="1" x14ac:dyDescent="0.25">
      <c r="A45" s="143"/>
      <c r="B45" s="146"/>
      <c r="C45" s="146"/>
      <c r="D45" s="59" t="s">
        <v>61</v>
      </c>
      <c r="E45" s="11">
        <v>0</v>
      </c>
      <c r="F45" s="11">
        <v>0</v>
      </c>
      <c r="G45" s="11">
        <v>0</v>
      </c>
      <c r="M45" s="86"/>
      <c r="N45" s="87"/>
      <c r="O45" s="87"/>
      <c r="P45" s="87"/>
      <c r="Q45" s="87"/>
      <c r="R45" s="87"/>
      <c r="S45" s="87"/>
      <c r="T45" s="87"/>
      <c r="U45" s="87"/>
      <c r="V45" s="88"/>
    </row>
    <row r="46" spans="1:26" ht="33" customHeight="1" x14ac:dyDescent="0.25">
      <c r="A46" s="143"/>
      <c r="B46" s="146"/>
      <c r="C46" s="146"/>
      <c r="D46" s="59" t="s">
        <v>12</v>
      </c>
      <c r="E46" s="19">
        <v>515854.9</v>
      </c>
      <c r="F46" s="11">
        <v>336611.9</v>
      </c>
      <c r="G46" s="11">
        <f>F46/E46*100</f>
        <v>65.253213645930288</v>
      </c>
      <c r="I46" s="3"/>
      <c r="J46" s="4"/>
      <c r="K46" s="4"/>
      <c r="L46" s="4"/>
      <c r="M46" s="86"/>
      <c r="N46" s="87"/>
      <c r="O46" s="87"/>
      <c r="P46" s="87"/>
      <c r="Q46" s="87"/>
      <c r="R46" s="87"/>
      <c r="S46" s="87"/>
      <c r="T46" s="87"/>
      <c r="U46" s="87"/>
      <c r="V46" s="88"/>
    </row>
    <row r="47" spans="1:26" ht="35.25" customHeight="1" x14ac:dyDescent="0.25">
      <c r="A47" s="143"/>
      <c r="B47" s="146"/>
      <c r="C47" s="146"/>
      <c r="D47" s="59" t="s">
        <v>11</v>
      </c>
      <c r="E47" s="14">
        <v>94323.1</v>
      </c>
      <c r="F47" s="25">
        <v>67991.600000000006</v>
      </c>
      <c r="G47" s="11">
        <f>F47/E47*100</f>
        <v>72.083720742850915</v>
      </c>
      <c r="I47" s="3"/>
      <c r="J47" s="4"/>
      <c r="K47" s="4"/>
      <c r="L47" s="4"/>
      <c r="M47" s="86"/>
      <c r="N47" s="87"/>
      <c r="O47" s="87"/>
      <c r="P47" s="87"/>
      <c r="Q47" s="87"/>
      <c r="R47" s="87"/>
      <c r="S47" s="87"/>
      <c r="T47" s="87"/>
      <c r="U47" s="87"/>
      <c r="V47" s="88"/>
    </row>
    <row r="48" spans="1:26" ht="352.5" customHeight="1" thickBot="1" x14ac:dyDescent="0.3">
      <c r="A48" s="144"/>
      <c r="B48" s="147"/>
      <c r="C48" s="147"/>
      <c r="D48" s="55" t="s">
        <v>64</v>
      </c>
      <c r="E48" s="63">
        <v>5979.3</v>
      </c>
      <c r="F48" s="54">
        <v>3629</v>
      </c>
      <c r="G48" s="54">
        <f>F48/E48*100</f>
        <v>60.692723228471557</v>
      </c>
      <c r="I48" s="3"/>
      <c r="J48" s="4"/>
      <c r="K48" s="4"/>
      <c r="L48" s="4"/>
      <c r="M48" s="89"/>
      <c r="N48" s="90"/>
      <c r="O48" s="90"/>
      <c r="P48" s="90"/>
      <c r="Q48" s="90"/>
      <c r="R48" s="90"/>
      <c r="S48" s="90"/>
      <c r="T48" s="90"/>
      <c r="U48" s="90"/>
      <c r="V48" s="91"/>
    </row>
    <row r="49" spans="1:22" ht="35.25" customHeight="1" x14ac:dyDescent="0.25">
      <c r="A49" s="148">
        <v>10</v>
      </c>
      <c r="B49" s="151" t="s">
        <v>29</v>
      </c>
      <c r="C49" s="145" t="s">
        <v>30</v>
      </c>
      <c r="D49" s="62" t="s">
        <v>1</v>
      </c>
      <c r="E49" s="17">
        <f>E50+E51+E52+E53</f>
        <v>200</v>
      </c>
      <c r="F49" s="17">
        <f>F50+F51+F52+F53</f>
        <v>160</v>
      </c>
      <c r="G49" s="17">
        <f>F49/E49*100</f>
        <v>80</v>
      </c>
      <c r="M49" s="83" t="s">
        <v>63</v>
      </c>
      <c r="N49" s="84"/>
      <c r="O49" s="84"/>
      <c r="P49" s="84"/>
      <c r="Q49" s="84"/>
      <c r="R49" s="84"/>
      <c r="S49" s="84"/>
      <c r="T49" s="84"/>
      <c r="U49" s="84"/>
      <c r="V49" s="85"/>
    </row>
    <row r="50" spans="1:22" ht="37.5" customHeight="1" x14ac:dyDescent="0.25">
      <c r="A50" s="149"/>
      <c r="B50" s="152"/>
      <c r="C50" s="146"/>
      <c r="D50" s="59" t="s">
        <v>61</v>
      </c>
      <c r="E50" s="11">
        <v>0</v>
      </c>
      <c r="F50" s="11">
        <v>0</v>
      </c>
      <c r="G50" s="11">
        <v>0</v>
      </c>
      <c r="M50" s="86"/>
      <c r="N50" s="87"/>
      <c r="O50" s="87"/>
      <c r="P50" s="87"/>
      <c r="Q50" s="87"/>
      <c r="R50" s="87"/>
      <c r="S50" s="87"/>
      <c r="T50" s="87"/>
      <c r="U50" s="87"/>
      <c r="V50" s="88"/>
    </row>
    <row r="51" spans="1:22" ht="40.5" customHeight="1" x14ac:dyDescent="0.25">
      <c r="A51" s="149"/>
      <c r="B51" s="152"/>
      <c r="C51" s="146"/>
      <c r="D51" s="59" t="s">
        <v>12</v>
      </c>
      <c r="E51" s="14">
        <v>80</v>
      </c>
      <c r="F51" s="11">
        <v>80</v>
      </c>
      <c r="G51" s="11">
        <f>F51/E51*100</f>
        <v>100</v>
      </c>
      <c r="M51" s="86"/>
      <c r="N51" s="87"/>
      <c r="O51" s="87"/>
      <c r="P51" s="87"/>
      <c r="Q51" s="87"/>
      <c r="R51" s="87"/>
      <c r="S51" s="87"/>
      <c r="T51" s="87"/>
      <c r="U51" s="87"/>
      <c r="V51" s="88"/>
    </row>
    <row r="52" spans="1:22" ht="40.5" customHeight="1" x14ac:dyDescent="0.25">
      <c r="A52" s="155"/>
      <c r="B52" s="153"/>
      <c r="C52" s="146"/>
      <c r="D52" s="60" t="s">
        <v>11</v>
      </c>
      <c r="E52" s="14">
        <v>120</v>
      </c>
      <c r="F52" s="11">
        <v>80</v>
      </c>
      <c r="G52" s="23">
        <f>F52/E52*100</f>
        <v>66.666666666666657</v>
      </c>
      <c r="M52" s="86"/>
      <c r="N52" s="87"/>
      <c r="O52" s="87"/>
      <c r="P52" s="87"/>
      <c r="Q52" s="87"/>
      <c r="R52" s="87"/>
      <c r="S52" s="87"/>
      <c r="T52" s="87"/>
      <c r="U52" s="87"/>
      <c r="V52" s="88"/>
    </row>
    <row r="53" spans="1:22" ht="36" customHeight="1" thickBot="1" x14ac:dyDescent="0.3">
      <c r="A53" s="150"/>
      <c r="B53" s="154"/>
      <c r="C53" s="147"/>
      <c r="D53" s="61" t="s">
        <v>64</v>
      </c>
      <c r="E53" s="21">
        <v>0</v>
      </c>
      <c r="F53" s="12">
        <v>0</v>
      </c>
      <c r="G53" s="12">
        <v>0</v>
      </c>
      <c r="M53" s="89"/>
      <c r="N53" s="90"/>
      <c r="O53" s="90"/>
      <c r="P53" s="90"/>
      <c r="Q53" s="90"/>
      <c r="R53" s="90"/>
      <c r="S53" s="90"/>
      <c r="T53" s="90"/>
      <c r="U53" s="90"/>
      <c r="V53" s="91"/>
    </row>
    <row r="54" spans="1:22" ht="36" customHeight="1" x14ac:dyDescent="0.25">
      <c r="A54" s="156">
        <v>11</v>
      </c>
      <c r="B54" s="145" t="s">
        <v>31</v>
      </c>
      <c r="C54" s="145" t="s">
        <v>30</v>
      </c>
      <c r="D54" s="62" t="s">
        <v>1</v>
      </c>
      <c r="E54" s="17">
        <f>E55+E56+E57+E58</f>
        <v>10319.9</v>
      </c>
      <c r="F54" s="17">
        <f>F55+F56+F57+F58</f>
        <v>5308.4000000000005</v>
      </c>
      <c r="G54" s="17">
        <f t="shared" ref="G54:G59" si="1">F54/E54*100</f>
        <v>51.438482931036155</v>
      </c>
      <c r="H54" t="s">
        <v>62</v>
      </c>
      <c r="M54" s="83" t="s">
        <v>76</v>
      </c>
      <c r="N54" s="84"/>
      <c r="O54" s="84"/>
      <c r="P54" s="84"/>
      <c r="Q54" s="84"/>
      <c r="R54" s="84"/>
      <c r="S54" s="84"/>
      <c r="T54" s="84"/>
      <c r="U54" s="84"/>
      <c r="V54" s="85"/>
    </row>
    <row r="55" spans="1:22" ht="33" customHeight="1" x14ac:dyDescent="0.25">
      <c r="A55" s="143"/>
      <c r="B55" s="146"/>
      <c r="C55" s="146"/>
      <c r="D55" s="59" t="s">
        <v>61</v>
      </c>
      <c r="E55" s="23">
        <v>5782.7</v>
      </c>
      <c r="F55" s="23">
        <v>4195</v>
      </c>
      <c r="G55" s="11">
        <f t="shared" si="1"/>
        <v>72.543967350891464</v>
      </c>
      <c r="M55" s="86"/>
      <c r="N55" s="87"/>
      <c r="O55" s="87"/>
      <c r="P55" s="87"/>
      <c r="Q55" s="87"/>
      <c r="R55" s="87"/>
      <c r="S55" s="87"/>
      <c r="T55" s="87"/>
      <c r="U55" s="87"/>
      <c r="V55" s="88"/>
    </row>
    <row r="56" spans="1:22" ht="33" customHeight="1" x14ac:dyDescent="0.25">
      <c r="A56" s="143"/>
      <c r="B56" s="146"/>
      <c r="C56" s="146"/>
      <c r="D56" s="59" t="s">
        <v>12</v>
      </c>
      <c r="E56" s="22">
        <v>3867.4</v>
      </c>
      <c r="F56" s="11">
        <v>1047.8</v>
      </c>
      <c r="G56" s="11">
        <f t="shared" si="1"/>
        <v>27.093137508403576</v>
      </c>
      <c r="M56" s="86"/>
      <c r="N56" s="87"/>
      <c r="O56" s="87"/>
      <c r="P56" s="87"/>
      <c r="Q56" s="87"/>
      <c r="R56" s="87"/>
      <c r="S56" s="87"/>
      <c r="T56" s="87"/>
      <c r="U56" s="87"/>
      <c r="V56" s="88"/>
    </row>
    <row r="57" spans="1:22" ht="35.25" customHeight="1" x14ac:dyDescent="0.25">
      <c r="A57" s="143"/>
      <c r="B57" s="146"/>
      <c r="C57" s="146"/>
      <c r="D57" s="59" t="s">
        <v>11</v>
      </c>
      <c r="E57" s="14">
        <v>334</v>
      </c>
      <c r="F57" s="11">
        <v>63</v>
      </c>
      <c r="G57" s="11">
        <f t="shared" si="1"/>
        <v>18.862275449101794</v>
      </c>
      <c r="M57" s="86"/>
      <c r="N57" s="87"/>
      <c r="O57" s="87"/>
      <c r="P57" s="87"/>
      <c r="Q57" s="87"/>
      <c r="R57" s="87"/>
      <c r="S57" s="87"/>
      <c r="T57" s="87"/>
      <c r="U57" s="87"/>
      <c r="V57" s="88"/>
    </row>
    <row r="58" spans="1:22" ht="171" customHeight="1" thickBot="1" x14ac:dyDescent="0.3">
      <c r="A58" s="144"/>
      <c r="B58" s="147"/>
      <c r="C58" s="147"/>
      <c r="D58" s="57" t="s">
        <v>64</v>
      </c>
      <c r="E58" s="70">
        <v>335.8</v>
      </c>
      <c r="F58" s="71">
        <v>2.6</v>
      </c>
      <c r="G58" s="71">
        <f t="shared" si="1"/>
        <v>0.77427039904705186</v>
      </c>
      <c r="M58" s="89"/>
      <c r="N58" s="90"/>
      <c r="O58" s="90"/>
      <c r="P58" s="90"/>
      <c r="Q58" s="90"/>
      <c r="R58" s="90"/>
      <c r="S58" s="90"/>
      <c r="T58" s="90"/>
      <c r="U58" s="90"/>
      <c r="V58" s="91"/>
    </row>
    <row r="59" spans="1:22" ht="32.25" customHeight="1" x14ac:dyDescent="0.25">
      <c r="A59" s="148">
        <v>12</v>
      </c>
      <c r="B59" s="151" t="s">
        <v>33</v>
      </c>
      <c r="C59" s="145" t="s">
        <v>32</v>
      </c>
      <c r="D59" s="62" t="s">
        <v>1</v>
      </c>
      <c r="E59" s="17">
        <f>E60+E61+E62+E63</f>
        <v>17963.5</v>
      </c>
      <c r="F59" s="17">
        <f>F60+F61+F62+F63</f>
        <v>12738.5</v>
      </c>
      <c r="G59" s="17">
        <f t="shared" si="1"/>
        <v>70.913240738163495</v>
      </c>
      <c r="I59" s="2"/>
      <c r="M59" s="134" t="s">
        <v>59</v>
      </c>
      <c r="N59" s="135"/>
      <c r="O59" s="135"/>
      <c r="P59" s="135"/>
      <c r="Q59" s="135"/>
      <c r="R59" s="135"/>
      <c r="S59" s="135"/>
      <c r="T59" s="135"/>
      <c r="U59" s="135"/>
      <c r="V59" s="136"/>
    </row>
    <row r="60" spans="1:22" ht="27.75" customHeight="1" x14ac:dyDescent="0.25">
      <c r="A60" s="149"/>
      <c r="B60" s="152"/>
      <c r="C60" s="146"/>
      <c r="D60" s="59" t="s">
        <v>61</v>
      </c>
      <c r="E60" s="11">
        <v>0</v>
      </c>
      <c r="F60" s="11">
        <v>0</v>
      </c>
      <c r="G60" s="11">
        <v>0</v>
      </c>
      <c r="M60" s="137"/>
      <c r="N60" s="138"/>
      <c r="O60" s="138"/>
      <c r="P60" s="138"/>
      <c r="Q60" s="138"/>
      <c r="R60" s="138"/>
      <c r="S60" s="138"/>
      <c r="T60" s="138"/>
      <c r="U60" s="138"/>
      <c r="V60" s="139"/>
    </row>
    <row r="61" spans="1:22" ht="34.5" customHeight="1" x14ac:dyDescent="0.25">
      <c r="A61" s="149"/>
      <c r="B61" s="152"/>
      <c r="C61" s="146"/>
      <c r="D61" s="59" t="s">
        <v>12</v>
      </c>
      <c r="E61" s="20">
        <v>0</v>
      </c>
      <c r="F61" s="25">
        <v>0</v>
      </c>
      <c r="G61" s="11">
        <v>0</v>
      </c>
      <c r="M61" s="137"/>
      <c r="N61" s="138"/>
      <c r="O61" s="138"/>
      <c r="P61" s="138"/>
      <c r="Q61" s="138"/>
      <c r="R61" s="138"/>
      <c r="S61" s="138"/>
      <c r="T61" s="138"/>
      <c r="U61" s="138"/>
      <c r="V61" s="139"/>
    </row>
    <row r="62" spans="1:22" ht="33" customHeight="1" x14ac:dyDescent="0.25">
      <c r="A62" s="149"/>
      <c r="B62" s="153"/>
      <c r="C62" s="146"/>
      <c r="D62" s="59" t="s">
        <v>11</v>
      </c>
      <c r="E62" s="18">
        <v>17963.5</v>
      </c>
      <c r="F62" s="11">
        <v>12738.5</v>
      </c>
      <c r="G62" s="11">
        <f>F62/E62*100</f>
        <v>70.913240738163495</v>
      </c>
      <c r="M62" s="137"/>
      <c r="N62" s="138"/>
      <c r="O62" s="138"/>
      <c r="P62" s="138"/>
      <c r="Q62" s="138"/>
      <c r="R62" s="138"/>
      <c r="S62" s="138"/>
      <c r="T62" s="138"/>
      <c r="U62" s="138"/>
      <c r="V62" s="139"/>
    </row>
    <row r="63" spans="1:22" ht="36" customHeight="1" thickBot="1" x14ac:dyDescent="0.3">
      <c r="A63" s="150"/>
      <c r="B63" s="154"/>
      <c r="C63" s="147"/>
      <c r="D63" s="61" t="s">
        <v>66</v>
      </c>
      <c r="E63" s="26">
        <v>0</v>
      </c>
      <c r="F63" s="12">
        <v>0</v>
      </c>
      <c r="G63" s="12">
        <v>0</v>
      </c>
      <c r="M63" s="140"/>
      <c r="N63" s="141"/>
      <c r="O63" s="141"/>
      <c r="P63" s="141"/>
      <c r="Q63" s="141"/>
      <c r="R63" s="141"/>
      <c r="S63" s="141"/>
      <c r="T63" s="141"/>
      <c r="U63" s="141"/>
      <c r="V63" s="142"/>
    </row>
    <row r="64" spans="1:22" ht="37.5" customHeight="1" x14ac:dyDescent="0.25">
      <c r="A64" s="148">
        <v>13</v>
      </c>
      <c r="B64" s="151" t="s">
        <v>34</v>
      </c>
      <c r="C64" s="145" t="s">
        <v>27</v>
      </c>
      <c r="D64" s="62" t="s">
        <v>1</v>
      </c>
      <c r="E64" s="17">
        <f>E65+E66+E67+E68</f>
        <v>122788.1</v>
      </c>
      <c r="F64" s="17">
        <f>F65+F66+F67+F68</f>
        <v>14412</v>
      </c>
      <c r="G64" s="17">
        <f>F64/E64*100</f>
        <v>11.737293760551715</v>
      </c>
      <c r="M64" s="83" t="s">
        <v>72</v>
      </c>
      <c r="N64" s="84"/>
      <c r="O64" s="84"/>
      <c r="P64" s="84"/>
      <c r="Q64" s="84"/>
      <c r="R64" s="84"/>
      <c r="S64" s="84"/>
      <c r="T64" s="84"/>
      <c r="U64" s="84"/>
      <c r="V64" s="85"/>
    </row>
    <row r="65" spans="1:22" ht="31.5" customHeight="1" x14ac:dyDescent="0.25">
      <c r="A65" s="149"/>
      <c r="B65" s="152"/>
      <c r="C65" s="146"/>
      <c r="D65" s="59" t="s">
        <v>61</v>
      </c>
      <c r="E65" s="11">
        <v>0</v>
      </c>
      <c r="F65" s="11">
        <v>0</v>
      </c>
      <c r="G65" s="11">
        <v>0</v>
      </c>
      <c r="M65" s="86"/>
      <c r="N65" s="87"/>
      <c r="O65" s="87"/>
      <c r="P65" s="87"/>
      <c r="Q65" s="87"/>
      <c r="R65" s="87"/>
      <c r="S65" s="87"/>
      <c r="T65" s="87"/>
      <c r="U65" s="87"/>
      <c r="V65" s="88"/>
    </row>
    <row r="66" spans="1:22" ht="35.25" customHeight="1" x14ac:dyDescent="0.25">
      <c r="A66" s="149"/>
      <c r="B66" s="152"/>
      <c r="C66" s="146"/>
      <c r="D66" s="59" t="s">
        <v>12</v>
      </c>
      <c r="E66" s="13">
        <v>137.1</v>
      </c>
      <c r="F66" s="11">
        <v>18.3</v>
      </c>
      <c r="G66" s="11">
        <f>F66/E66*100</f>
        <v>13.347921225382933</v>
      </c>
      <c r="M66" s="86"/>
      <c r="N66" s="87"/>
      <c r="O66" s="87"/>
      <c r="P66" s="87"/>
      <c r="Q66" s="87"/>
      <c r="R66" s="87"/>
      <c r="S66" s="87"/>
      <c r="T66" s="87"/>
      <c r="U66" s="87"/>
      <c r="V66" s="88"/>
    </row>
    <row r="67" spans="1:22" ht="34.5" customHeight="1" x14ac:dyDescent="0.25">
      <c r="A67" s="149"/>
      <c r="B67" s="153"/>
      <c r="C67" s="146"/>
      <c r="D67" s="59" t="s">
        <v>11</v>
      </c>
      <c r="E67" s="46">
        <v>122651</v>
      </c>
      <c r="F67" s="11">
        <v>14393.7</v>
      </c>
      <c r="G67" s="11">
        <f>F67/E67*100</f>
        <v>11.735493391819064</v>
      </c>
      <c r="M67" s="86"/>
      <c r="N67" s="87"/>
      <c r="O67" s="87"/>
      <c r="P67" s="87"/>
      <c r="Q67" s="87"/>
      <c r="R67" s="87"/>
      <c r="S67" s="87"/>
      <c r="T67" s="87"/>
      <c r="U67" s="87"/>
      <c r="V67" s="88"/>
    </row>
    <row r="68" spans="1:22" ht="39.75" customHeight="1" thickBot="1" x14ac:dyDescent="0.3">
      <c r="A68" s="150"/>
      <c r="B68" s="154"/>
      <c r="C68" s="147"/>
      <c r="D68" s="61" t="s">
        <v>66</v>
      </c>
      <c r="E68" s="16">
        <v>0</v>
      </c>
      <c r="F68" s="12">
        <v>0</v>
      </c>
      <c r="G68" s="12">
        <v>0</v>
      </c>
      <c r="M68" s="89"/>
      <c r="N68" s="90"/>
      <c r="O68" s="90"/>
      <c r="P68" s="90"/>
      <c r="Q68" s="90"/>
      <c r="R68" s="90"/>
      <c r="S68" s="90"/>
      <c r="T68" s="90"/>
      <c r="U68" s="90"/>
      <c r="V68" s="91"/>
    </row>
    <row r="69" spans="1:22" ht="35.25" customHeight="1" x14ac:dyDescent="0.25">
      <c r="A69" s="148">
        <v>14</v>
      </c>
      <c r="B69" s="151" t="s">
        <v>40</v>
      </c>
      <c r="C69" s="145" t="s">
        <v>39</v>
      </c>
      <c r="D69" s="62" t="s">
        <v>1</v>
      </c>
      <c r="E69" s="17">
        <f>E70+E71+E72</f>
        <v>45957.299999999996</v>
      </c>
      <c r="F69" s="17">
        <f>F70+F71+F72</f>
        <v>26865.200000000001</v>
      </c>
      <c r="G69" s="17">
        <f>F69/E69*100</f>
        <v>58.45687192241494</v>
      </c>
      <c r="M69" s="134" t="s">
        <v>77</v>
      </c>
      <c r="N69" s="135"/>
      <c r="O69" s="135"/>
      <c r="P69" s="135"/>
      <c r="Q69" s="135"/>
      <c r="R69" s="135"/>
      <c r="S69" s="135"/>
      <c r="T69" s="135"/>
      <c r="U69" s="135"/>
      <c r="V69" s="136"/>
    </row>
    <row r="70" spans="1:22" ht="34.5" customHeight="1" x14ac:dyDescent="0.25">
      <c r="A70" s="149"/>
      <c r="B70" s="152"/>
      <c r="C70" s="146"/>
      <c r="D70" s="59" t="s">
        <v>61</v>
      </c>
      <c r="E70" s="11">
        <v>349.7</v>
      </c>
      <c r="F70" s="11">
        <v>0</v>
      </c>
      <c r="G70" s="11">
        <v>0</v>
      </c>
      <c r="M70" s="137"/>
      <c r="N70" s="138"/>
      <c r="O70" s="138"/>
      <c r="P70" s="138"/>
      <c r="Q70" s="138"/>
      <c r="R70" s="138"/>
      <c r="S70" s="138"/>
      <c r="T70" s="138"/>
      <c r="U70" s="138"/>
      <c r="V70" s="139"/>
    </row>
    <row r="71" spans="1:22" ht="34.5" customHeight="1" x14ac:dyDescent="0.25">
      <c r="A71" s="149"/>
      <c r="B71" s="152"/>
      <c r="C71" s="146"/>
      <c r="D71" s="59" t="s">
        <v>12</v>
      </c>
      <c r="E71" s="11">
        <v>40959.699999999997</v>
      </c>
      <c r="F71" s="11">
        <v>25045.4</v>
      </c>
      <c r="G71" s="11">
        <f>F71/E71*100</f>
        <v>61.146443943681241</v>
      </c>
      <c r="M71" s="137"/>
      <c r="N71" s="138"/>
      <c r="O71" s="138"/>
      <c r="P71" s="138"/>
      <c r="Q71" s="138"/>
      <c r="R71" s="138"/>
      <c r="S71" s="138"/>
      <c r="T71" s="138"/>
      <c r="U71" s="138"/>
      <c r="V71" s="139"/>
    </row>
    <row r="72" spans="1:22" ht="138.75" customHeight="1" thickBot="1" x14ac:dyDescent="0.3">
      <c r="A72" s="150"/>
      <c r="B72" s="154"/>
      <c r="C72" s="147"/>
      <c r="D72" s="51" t="s">
        <v>11</v>
      </c>
      <c r="E72" s="72">
        <v>4647.8999999999996</v>
      </c>
      <c r="F72" s="52">
        <v>1819.8</v>
      </c>
      <c r="G72" s="52">
        <f>F72/E72*100</f>
        <v>39.153165945911056</v>
      </c>
      <c r="M72" s="140"/>
      <c r="N72" s="141"/>
      <c r="O72" s="141"/>
      <c r="P72" s="141"/>
      <c r="Q72" s="141"/>
      <c r="R72" s="141"/>
      <c r="S72" s="141"/>
      <c r="T72" s="141"/>
      <c r="U72" s="141"/>
      <c r="V72" s="142"/>
    </row>
    <row r="73" spans="1:22" ht="28.5" customHeight="1" x14ac:dyDescent="0.25">
      <c r="A73" s="148">
        <v>15</v>
      </c>
      <c r="B73" s="151" t="s">
        <v>42</v>
      </c>
      <c r="C73" s="145" t="s">
        <v>41</v>
      </c>
      <c r="D73" s="62" t="s">
        <v>1</v>
      </c>
      <c r="E73" s="17">
        <f>E74+E75+E76+E77</f>
        <v>28025.7</v>
      </c>
      <c r="F73" s="17">
        <f>F74+F75+F76+F77</f>
        <v>17302.2</v>
      </c>
      <c r="G73" s="17">
        <f>F73/E73*100</f>
        <v>61.73690576863379</v>
      </c>
      <c r="M73" s="83" t="s">
        <v>78</v>
      </c>
      <c r="N73" s="84"/>
      <c r="O73" s="84"/>
      <c r="P73" s="84"/>
      <c r="Q73" s="84"/>
      <c r="R73" s="84"/>
      <c r="S73" s="84"/>
      <c r="T73" s="84"/>
      <c r="U73" s="84"/>
      <c r="V73" s="85"/>
    </row>
    <row r="74" spans="1:22" ht="33" customHeight="1" x14ac:dyDescent="0.25">
      <c r="A74" s="149"/>
      <c r="B74" s="152"/>
      <c r="C74" s="146"/>
      <c r="D74" s="59" t="s">
        <v>61</v>
      </c>
      <c r="E74" s="11">
        <v>0</v>
      </c>
      <c r="F74" s="11">
        <v>0</v>
      </c>
      <c r="G74" s="11">
        <v>0</v>
      </c>
      <c r="M74" s="86"/>
      <c r="N74" s="87"/>
      <c r="O74" s="87"/>
      <c r="P74" s="87"/>
      <c r="Q74" s="87"/>
      <c r="R74" s="87"/>
      <c r="S74" s="87"/>
      <c r="T74" s="87"/>
      <c r="U74" s="87"/>
      <c r="V74" s="88"/>
    </row>
    <row r="75" spans="1:22" ht="33.75" customHeight="1" x14ac:dyDescent="0.25">
      <c r="A75" s="149"/>
      <c r="B75" s="152"/>
      <c r="C75" s="146"/>
      <c r="D75" s="59" t="s">
        <v>12</v>
      </c>
      <c r="E75" s="14">
        <v>85</v>
      </c>
      <c r="F75" s="11">
        <v>85</v>
      </c>
      <c r="G75" s="11">
        <f>F75/E75*100</f>
        <v>100</v>
      </c>
      <c r="M75" s="86"/>
      <c r="N75" s="87"/>
      <c r="O75" s="87"/>
      <c r="P75" s="87"/>
      <c r="Q75" s="87"/>
      <c r="R75" s="87"/>
      <c r="S75" s="87"/>
      <c r="T75" s="87"/>
      <c r="U75" s="87"/>
      <c r="V75" s="88"/>
    </row>
    <row r="76" spans="1:22" ht="33.75" customHeight="1" thickBot="1" x14ac:dyDescent="0.3">
      <c r="A76" s="155"/>
      <c r="B76" s="153"/>
      <c r="C76" s="146"/>
      <c r="D76" s="61" t="s">
        <v>11</v>
      </c>
      <c r="E76" s="19">
        <v>26621.7</v>
      </c>
      <c r="F76" s="23">
        <v>16647.8</v>
      </c>
      <c r="G76" s="23">
        <f>F76/E76*100</f>
        <v>62.53469913641878</v>
      </c>
      <c r="M76" s="86"/>
      <c r="N76" s="87"/>
      <c r="O76" s="87"/>
      <c r="P76" s="87"/>
      <c r="Q76" s="87"/>
      <c r="R76" s="87"/>
      <c r="S76" s="87"/>
      <c r="T76" s="87"/>
      <c r="U76" s="87"/>
      <c r="V76" s="88"/>
    </row>
    <row r="77" spans="1:22" ht="32.25" customHeight="1" thickBot="1" x14ac:dyDescent="0.3">
      <c r="A77" s="150"/>
      <c r="B77" s="154"/>
      <c r="C77" s="147"/>
      <c r="D77" s="73" t="s">
        <v>6</v>
      </c>
      <c r="E77" s="15">
        <v>1319</v>
      </c>
      <c r="F77" s="12">
        <v>569.4</v>
      </c>
      <c r="G77" s="12">
        <f>F77/E77*100</f>
        <v>43.169067475360116</v>
      </c>
      <c r="M77" s="89"/>
      <c r="N77" s="90"/>
      <c r="O77" s="90"/>
      <c r="P77" s="90"/>
      <c r="Q77" s="90"/>
      <c r="R77" s="90"/>
      <c r="S77" s="90"/>
      <c r="T77" s="90"/>
      <c r="U77" s="90"/>
      <c r="V77" s="91"/>
    </row>
    <row r="78" spans="1:22" ht="30.75" customHeight="1" x14ac:dyDescent="0.25">
      <c r="A78" s="148">
        <v>16</v>
      </c>
      <c r="B78" s="151" t="s">
        <v>44</v>
      </c>
      <c r="C78" s="145" t="s">
        <v>43</v>
      </c>
      <c r="D78" s="62" t="s">
        <v>1</v>
      </c>
      <c r="E78" s="17">
        <f>E79+E80+E81+E82</f>
        <v>42693.5</v>
      </c>
      <c r="F78" s="17">
        <f>F79+F80+F81+F82</f>
        <v>31620.7</v>
      </c>
      <c r="G78" s="17">
        <f>F78/E78*100</f>
        <v>74.064436038272802</v>
      </c>
      <c r="M78" s="83" t="s">
        <v>73</v>
      </c>
      <c r="N78" s="84"/>
      <c r="O78" s="84"/>
      <c r="P78" s="84"/>
      <c r="Q78" s="84"/>
      <c r="R78" s="84"/>
      <c r="S78" s="84"/>
      <c r="T78" s="84"/>
      <c r="U78" s="84"/>
      <c r="V78" s="85"/>
    </row>
    <row r="79" spans="1:22" ht="35.25" customHeight="1" x14ac:dyDescent="0.25">
      <c r="A79" s="149"/>
      <c r="B79" s="152"/>
      <c r="C79" s="146"/>
      <c r="D79" s="59" t="s">
        <v>61</v>
      </c>
      <c r="E79" s="11">
        <v>0</v>
      </c>
      <c r="F79" s="11">
        <v>0</v>
      </c>
      <c r="G79" s="11">
        <v>0</v>
      </c>
      <c r="M79" s="86"/>
      <c r="N79" s="87"/>
      <c r="O79" s="87"/>
      <c r="P79" s="87"/>
      <c r="Q79" s="87"/>
      <c r="R79" s="87"/>
      <c r="S79" s="87"/>
      <c r="T79" s="87"/>
      <c r="U79" s="87"/>
      <c r="V79" s="88"/>
    </row>
    <row r="80" spans="1:22" ht="37.5" customHeight="1" x14ac:dyDescent="0.25">
      <c r="A80" s="149"/>
      <c r="B80" s="152"/>
      <c r="C80" s="146"/>
      <c r="D80" s="59" t="s">
        <v>12</v>
      </c>
      <c r="E80" s="19">
        <v>0</v>
      </c>
      <c r="F80" s="11">
        <v>0</v>
      </c>
      <c r="G80" s="11">
        <v>0</v>
      </c>
      <c r="M80" s="86"/>
      <c r="N80" s="87"/>
      <c r="O80" s="87"/>
      <c r="P80" s="87"/>
      <c r="Q80" s="87"/>
      <c r="R80" s="87"/>
      <c r="S80" s="87"/>
      <c r="T80" s="87"/>
      <c r="U80" s="87"/>
      <c r="V80" s="88"/>
    </row>
    <row r="81" spans="1:22" ht="37.5" customHeight="1" x14ac:dyDescent="0.25">
      <c r="A81" s="155"/>
      <c r="B81" s="153"/>
      <c r="C81" s="146"/>
      <c r="D81" s="60" t="s">
        <v>11</v>
      </c>
      <c r="E81" s="20">
        <v>42693.5</v>
      </c>
      <c r="F81" s="11">
        <v>31620.7</v>
      </c>
      <c r="G81" s="23">
        <f>F81/E81*100</f>
        <v>74.064436038272802</v>
      </c>
      <c r="M81" s="86"/>
      <c r="N81" s="87"/>
      <c r="O81" s="87"/>
      <c r="P81" s="87"/>
      <c r="Q81" s="87"/>
      <c r="R81" s="87"/>
      <c r="S81" s="87"/>
      <c r="T81" s="87"/>
      <c r="U81" s="87"/>
      <c r="V81" s="88"/>
    </row>
    <row r="82" spans="1:22" ht="75.75" customHeight="1" thickBot="1" x14ac:dyDescent="0.3">
      <c r="A82" s="150"/>
      <c r="B82" s="154"/>
      <c r="C82" s="147"/>
      <c r="D82" s="61" t="s">
        <v>64</v>
      </c>
      <c r="E82" s="12">
        <v>0</v>
      </c>
      <c r="F82" s="12">
        <v>0</v>
      </c>
      <c r="G82" s="12">
        <v>0</v>
      </c>
      <c r="M82" s="89"/>
      <c r="N82" s="90"/>
      <c r="O82" s="90"/>
      <c r="P82" s="90"/>
      <c r="Q82" s="90"/>
      <c r="R82" s="90"/>
      <c r="S82" s="90"/>
      <c r="T82" s="90"/>
      <c r="U82" s="90"/>
      <c r="V82" s="91"/>
    </row>
    <row r="83" spans="1:22" ht="32.25" customHeight="1" x14ac:dyDescent="0.25">
      <c r="A83" s="148">
        <v>17</v>
      </c>
      <c r="B83" s="145" t="s">
        <v>46</v>
      </c>
      <c r="C83" s="145" t="s">
        <v>45</v>
      </c>
      <c r="D83" s="62" t="s">
        <v>1</v>
      </c>
      <c r="E83" s="17">
        <f>E84+E85+E86</f>
        <v>241172</v>
      </c>
      <c r="F83" s="17">
        <f>F84+F85+F86</f>
        <v>189652.59999999998</v>
      </c>
      <c r="G83" s="17">
        <f>F83/E83*100</f>
        <v>78.637901580614653</v>
      </c>
      <c r="M83" s="83" t="s">
        <v>60</v>
      </c>
      <c r="N83" s="84"/>
      <c r="O83" s="84"/>
      <c r="P83" s="84"/>
      <c r="Q83" s="84"/>
      <c r="R83" s="84"/>
      <c r="S83" s="84"/>
      <c r="T83" s="84"/>
      <c r="U83" s="84"/>
      <c r="V83" s="85"/>
    </row>
    <row r="84" spans="1:22" ht="33" customHeight="1" x14ac:dyDescent="0.25">
      <c r="A84" s="149"/>
      <c r="B84" s="146"/>
      <c r="C84" s="146"/>
      <c r="D84" s="59" t="s">
        <v>61</v>
      </c>
      <c r="E84" s="11">
        <v>0</v>
      </c>
      <c r="F84" s="11">
        <v>0</v>
      </c>
      <c r="G84" s="11">
        <v>0</v>
      </c>
      <c r="M84" s="86"/>
      <c r="N84" s="87"/>
      <c r="O84" s="87"/>
      <c r="P84" s="87"/>
      <c r="Q84" s="87"/>
      <c r="R84" s="87"/>
      <c r="S84" s="87"/>
      <c r="T84" s="87"/>
      <c r="U84" s="87"/>
      <c r="V84" s="88"/>
    </row>
    <row r="85" spans="1:22" ht="35.25" customHeight="1" x14ac:dyDescent="0.25">
      <c r="A85" s="149"/>
      <c r="B85" s="146"/>
      <c r="C85" s="146"/>
      <c r="D85" s="59" t="s">
        <v>12</v>
      </c>
      <c r="E85" s="19">
        <v>666.4</v>
      </c>
      <c r="F85" s="11">
        <v>499.3</v>
      </c>
      <c r="G85" s="11">
        <f>F85/E85*100</f>
        <v>74.924969987995212</v>
      </c>
      <c r="M85" s="86"/>
      <c r="N85" s="87"/>
      <c r="O85" s="87"/>
      <c r="P85" s="87"/>
      <c r="Q85" s="87"/>
      <c r="R85" s="87"/>
      <c r="S85" s="87"/>
      <c r="T85" s="87"/>
      <c r="U85" s="87"/>
      <c r="V85" s="88"/>
    </row>
    <row r="86" spans="1:22" ht="36" customHeight="1" thickBot="1" x14ac:dyDescent="0.3">
      <c r="A86" s="150"/>
      <c r="B86" s="147"/>
      <c r="C86" s="147"/>
      <c r="D86" s="61" t="s">
        <v>11</v>
      </c>
      <c r="E86" s="15">
        <v>240505.60000000001</v>
      </c>
      <c r="F86" s="12">
        <v>189153.3</v>
      </c>
      <c r="G86" s="12">
        <f>F86/E86*100</f>
        <v>78.648189480827043</v>
      </c>
      <c r="M86" s="89"/>
      <c r="N86" s="90"/>
      <c r="O86" s="90"/>
      <c r="P86" s="90"/>
      <c r="Q86" s="90"/>
      <c r="R86" s="90"/>
      <c r="S86" s="90"/>
      <c r="T86" s="90"/>
      <c r="U86" s="90"/>
      <c r="V86" s="91"/>
    </row>
    <row r="87" spans="1:22" ht="31.5" customHeight="1" x14ac:dyDescent="0.25">
      <c r="A87" s="148">
        <v>18</v>
      </c>
      <c r="B87" s="145" t="s">
        <v>48</v>
      </c>
      <c r="C87" s="145" t="s">
        <v>47</v>
      </c>
      <c r="D87" s="62" t="s">
        <v>1</v>
      </c>
      <c r="E87" s="17">
        <f>E88+E89+E90</f>
        <v>17453.900000000001</v>
      </c>
      <c r="F87" s="17">
        <f>F88+F89+F90</f>
        <v>13998.3</v>
      </c>
      <c r="G87" s="17">
        <f>F87/E87*100</f>
        <v>80.201559536837024</v>
      </c>
      <c r="M87" s="83" t="s">
        <v>79</v>
      </c>
      <c r="N87" s="84"/>
      <c r="O87" s="84"/>
      <c r="P87" s="84"/>
      <c r="Q87" s="84"/>
      <c r="R87" s="84"/>
      <c r="S87" s="84"/>
      <c r="T87" s="84"/>
      <c r="U87" s="84"/>
      <c r="V87" s="85"/>
    </row>
    <row r="88" spans="1:22" ht="33" customHeight="1" x14ac:dyDescent="0.25">
      <c r="A88" s="149"/>
      <c r="B88" s="146"/>
      <c r="C88" s="146"/>
      <c r="D88" s="59" t="s">
        <v>61</v>
      </c>
      <c r="E88" s="11">
        <v>0</v>
      </c>
      <c r="F88" s="11">
        <v>0</v>
      </c>
      <c r="G88" s="11">
        <v>0</v>
      </c>
      <c r="M88" s="86"/>
      <c r="N88" s="87"/>
      <c r="O88" s="87"/>
      <c r="P88" s="87"/>
      <c r="Q88" s="87"/>
      <c r="R88" s="87"/>
      <c r="S88" s="87"/>
      <c r="T88" s="87"/>
      <c r="U88" s="87"/>
      <c r="V88" s="88"/>
    </row>
    <row r="89" spans="1:22" ht="33.75" customHeight="1" x14ac:dyDescent="0.25">
      <c r="A89" s="149"/>
      <c r="B89" s="146"/>
      <c r="C89" s="146"/>
      <c r="D89" s="59" t="s">
        <v>12</v>
      </c>
      <c r="E89" s="14">
        <v>0</v>
      </c>
      <c r="F89" s="11">
        <v>0</v>
      </c>
      <c r="G89" s="11">
        <v>0</v>
      </c>
      <c r="M89" s="86"/>
      <c r="N89" s="87"/>
      <c r="O89" s="87"/>
      <c r="P89" s="87"/>
      <c r="Q89" s="87"/>
      <c r="R89" s="87"/>
      <c r="S89" s="87"/>
      <c r="T89" s="87"/>
      <c r="U89" s="87"/>
      <c r="V89" s="88"/>
    </row>
    <row r="90" spans="1:22" ht="183" customHeight="1" thickBot="1" x14ac:dyDescent="0.3">
      <c r="A90" s="149"/>
      <c r="B90" s="147"/>
      <c r="C90" s="147"/>
      <c r="D90" s="55" t="s">
        <v>11</v>
      </c>
      <c r="E90" s="56">
        <v>17453.900000000001</v>
      </c>
      <c r="F90" s="54">
        <v>13998.3</v>
      </c>
      <c r="G90" s="54">
        <f>F90/E90*100</f>
        <v>80.201559536837024</v>
      </c>
      <c r="M90" s="89"/>
      <c r="N90" s="90"/>
      <c r="O90" s="90"/>
      <c r="P90" s="90"/>
      <c r="Q90" s="90"/>
      <c r="R90" s="90"/>
      <c r="S90" s="90"/>
      <c r="T90" s="90"/>
      <c r="U90" s="90"/>
      <c r="V90" s="91"/>
    </row>
    <row r="91" spans="1:22" ht="32.25" customHeight="1" x14ac:dyDescent="0.25">
      <c r="A91" s="143">
        <v>19</v>
      </c>
      <c r="B91" s="151" t="s">
        <v>49</v>
      </c>
      <c r="C91" s="145" t="s">
        <v>51</v>
      </c>
      <c r="D91" s="66" t="s">
        <v>1</v>
      </c>
      <c r="E91" s="44">
        <f>E92+E93+E94+E95</f>
        <v>305794</v>
      </c>
      <c r="F91" s="17">
        <f>F92+F93+F94+F95</f>
        <v>225451.8</v>
      </c>
      <c r="G91" s="17">
        <f>F91/E91*100</f>
        <v>73.726691825215667</v>
      </c>
      <c r="M91" s="83" t="s">
        <v>52</v>
      </c>
      <c r="N91" s="84"/>
      <c r="O91" s="84"/>
      <c r="P91" s="84"/>
      <c r="Q91" s="84"/>
      <c r="R91" s="84"/>
      <c r="S91" s="84"/>
      <c r="T91" s="84"/>
      <c r="U91" s="84"/>
      <c r="V91" s="85"/>
    </row>
    <row r="92" spans="1:22" ht="33.75" customHeight="1" x14ac:dyDescent="0.25">
      <c r="A92" s="143"/>
      <c r="B92" s="152"/>
      <c r="C92" s="146"/>
      <c r="D92" s="67" t="s">
        <v>61</v>
      </c>
      <c r="E92" s="42">
        <v>0</v>
      </c>
      <c r="F92" s="43">
        <v>0</v>
      </c>
      <c r="G92" s="43">
        <v>0</v>
      </c>
      <c r="M92" s="86"/>
      <c r="N92" s="87"/>
      <c r="O92" s="87"/>
      <c r="P92" s="87"/>
      <c r="Q92" s="87"/>
      <c r="R92" s="87"/>
      <c r="S92" s="87"/>
      <c r="T92" s="87"/>
      <c r="U92" s="87"/>
      <c r="V92" s="88"/>
    </row>
    <row r="93" spans="1:22" ht="37.5" customHeight="1" x14ac:dyDescent="0.25">
      <c r="A93" s="143"/>
      <c r="B93" s="152"/>
      <c r="C93" s="146"/>
      <c r="D93" s="67" t="s">
        <v>12</v>
      </c>
      <c r="E93" s="41">
        <v>10704</v>
      </c>
      <c r="F93" s="11">
        <v>8677.5</v>
      </c>
      <c r="G93" s="11">
        <f>F93/E93*100</f>
        <v>81.067825112107627</v>
      </c>
      <c r="M93" s="86"/>
      <c r="N93" s="87"/>
      <c r="O93" s="87"/>
      <c r="P93" s="87"/>
      <c r="Q93" s="87"/>
      <c r="R93" s="87"/>
      <c r="S93" s="87"/>
      <c r="T93" s="87"/>
      <c r="U93" s="87"/>
      <c r="V93" s="88"/>
    </row>
    <row r="94" spans="1:22" ht="32.25" customHeight="1" x14ac:dyDescent="0.25">
      <c r="A94" s="143"/>
      <c r="B94" s="153"/>
      <c r="C94" s="146"/>
      <c r="D94" s="67" t="s">
        <v>11</v>
      </c>
      <c r="E94" s="41">
        <v>295090</v>
      </c>
      <c r="F94" s="11">
        <v>216774.3</v>
      </c>
      <c r="G94" s="11">
        <f>F94/E94*100</f>
        <v>73.460401911281309</v>
      </c>
      <c r="M94" s="86"/>
      <c r="N94" s="87"/>
      <c r="O94" s="87"/>
      <c r="P94" s="87"/>
      <c r="Q94" s="87"/>
      <c r="R94" s="87"/>
      <c r="S94" s="87"/>
      <c r="T94" s="87"/>
      <c r="U94" s="87"/>
      <c r="V94" s="88"/>
    </row>
    <row r="95" spans="1:22" ht="33.75" customHeight="1" thickBot="1" x14ac:dyDescent="0.3">
      <c r="A95" s="144"/>
      <c r="B95" s="154"/>
      <c r="C95" s="147"/>
      <c r="D95" s="61" t="s">
        <v>64</v>
      </c>
      <c r="E95" s="39">
        <v>0</v>
      </c>
      <c r="F95" s="40">
        <v>0</v>
      </c>
      <c r="G95" s="40">
        <v>0</v>
      </c>
      <c r="M95" s="89"/>
      <c r="N95" s="90"/>
      <c r="O95" s="90"/>
      <c r="P95" s="90"/>
      <c r="Q95" s="90"/>
      <c r="R95" s="90"/>
      <c r="S95" s="90"/>
      <c r="T95" s="90"/>
      <c r="U95" s="90"/>
      <c r="V95" s="91"/>
    </row>
    <row r="96" spans="1:22" ht="27.75" customHeight="1" x14ac:dyDescent="0.25">
      <c r="A96" s="143">
        <v>20</v>
      </c>
      <c r="B96" s="145" t="s">
        <v>35</v>
      </c>
      <c r="C96" s="145" t="s">
        <v>27</v>
      </c>
      <c r="D96" s="66" t="s">
        <v>1</v>
      </c>
      <c r="E96" s="44">
        <f>E97+E98+E99+E100</f>
        <v>17771.5</v>
      </c>
      <c r="F96" s="17">
        <f>F97+F98+F99+F100</f>
        <v>7548.0999999999995</v>
      </c>
      <c r="G96" s="17">
        <f t="shared" ref="G96:G106" si="2">F96/E96*100</f>
        <v>42.473060799594855</v>
      </c>
      <c r="M96" s="83" t="s">
        <v>55</v>
      </c>
      <c r="N96" s="84"/>
      <c r="O96" s="84"/>
      <c r="P96" s="84"/>
      <c r="Q96" s="84"/>
      <c r="R96" s="84"/>
      <c r="S96" s="84"/>
      <c r="T96" s="84"/>
      <c r="U96" s="84"/>
      <c r="V96" s="85"/>
    </row>
    <row r="97" spans="1:22" ht="27.75" customHeight="1" x14ac:dyDescent="0.25">
      <c r="A97" s="143"/>
      <c r="B97" s="146"/>
      <c r="C97" s="146"/>
      <c r="D97" s="67" t="s">
        <v>61</v>
      </c>
      <c r="E97" s="42">
        <v>6237.8</v>
      </c>
      <c r="F97" s="43">
        <v>2649.4</v>
      </c>
      <c r="G97" s="43">
        <f t="shared" si="2"/>
        <v>42.473307897014969</v>
      </c>
      <c r="M97" s="86"/>
      <c r="N97" s="87"/>
      <c r="O97" s="87"/>
      <c r="P97" s="87"/>
      <c r="Q97" s="87"/>
      <c r="R97" s="87"/>
      <c r="S97" s="87"/>
      <c r="T97" s="87"/>
      <c r="U97" s="87"/>
      <c r="V97" s="88"/>
    </row>
    <row r="98" spans="1:22" ht="33" customHeight="1" x14ac:dyDescent="0.25">
      <c r="A98" s="143"/>
      <c r="B98" s="146"/>
      <c r="C98" s="146"/>
      <c r="D98" s="67" t="s">
        <v>12</v>
      </c>
      <c r="E98" s="18">
        <v>9756.6</v>
      </c>
      <c r="F98" s="11">
        <v>4143.8999999999996</v>
      </c>
      <c r="G98" s="11">
        <f t="shared" si="2"/>
        <v>42.472787651435944</v>
      </c>
      <c r="M98" s="86"/>
      <c r="N98" s="87"/>
      <c r="O98" s="87"/>
      <c r="P98" s="87"/>
      <c r="Q98" s="87"/>
      <c r="R98" s="87"/>
      <c r="S98" s="87"/>
      <c r="T98" s="87"/>
      <c r="U98" s="87"/>
      <c r="V98" s="88"/>
    </row>
    <row r="99" spans="1:22" ht="30" customHeight="1" x14ac:dyDescent="0.25">
      <c r="A99" s="143"/>
      <c r="B99" s="146"/>
      <c r="C99" s="146"/>
      <c r="D99" s="67" t="s">
        <v>11</v>
      </c>
      <c r="E99" s="18">
        <v>1777.1</v>
      </c>
      <c r="F99" s="11">
        <v>754.8</v>
      </c>
      <c r="G99" s="11">
        <f t="shared" si="2"/>
        <v>42.473693095492656</v>
      </c>
      <c r="M99" s="86"/>
      <c r="N99" s="87"/>
      <c r="O99" s="87"/>
      <c r="P99" s="87"/>
      <c r="Q99" s="87"/>
      <c r="R99" s="87"/>
      <c r="S99" s="87"/>
      <c r="T99" s="87"/>
      <c r="U99" s="87"/>
      <c r="V99" s="88"/>
    </row>
    <row r="100" spans="1:22" ht="34.5" customHeight="1" thickBot="1" x14ac:dyDescent="0.3">
      <c r="A100" s="144"/>
      <c r="B100" s="147"/>
      <c r="C100" s="147"/>
      <c r="D100" s="61" t="s">
        <v>64</v>
      </c>
      <c r="E100" s="39">
        <v>0</v>
      </c>
      <c r="F100" s="40">
        <v>0</v>
      </c>
      <c r="G100" s="40">
        <v>0</v>
      </c>
      <c r="M100" s="89"/>
      <c r="N100" s="90"/>
      <c r="O100" s="90"/>
      <c r="P100" s="90"/>
      <c r="Q100" s="90"/>
      <c r="R100" s="90"/>
      <c r="S100" s="90"/>
      <c r="T100" s="90"/>
      <c r="U100" s="90"/>
      <c r="V100" s="91"/>
    </row>
    <row r="101" spans="1:22" ht="37.5" x14ac:dyDescent="0.25">
      <c r="A101" s="166" t="s">
        <v>10</v>
      </c>
      <c r="B101" s="167"/>
      <c r="C101" s="157"/>
      <c r="D101" s="7" t="s">
        <v>9</v>
      </c>
      <c r="E101" s="27">
        <f>E102+E103+E104+E105+E106</f>
        <v>4313706.8</v>
      </c>
      <c r="F101" s="30">
        <f>F102+F103+F104+F105+F106</f>
        <v>2533008.3000000003</v>
      </c>
      <c r="G101" s="30">
        <f t="shared" si="2"/>
        <v>58.719992281348389</v>
      </c>
      <c r="M101" s="74"/>
      <c r="N101" s="75"/>
      <c r="O101" s="75"/>
      <c r="P101" s="75"/>
      <c r="Q101" s="75"/>
      <c r="R101" s="75"/>
      <c r="S101" s="75"/>
      <c r="T101" s="75"/>
      <c r="U101" s="75"/>
      <c r="V101" s="76"/>
    </row>
    <row r="102" spans="1:22" ht="37.5" x14ac:dyDescent="0.25">
      <c r="A102" s="168"/>
      <c r="B102" s="169"/>
      <c r="C102" s="158"/>
      <c r="D102" s="8" t="s">
        <v>2</v>
      </c>
      <c r="E102" s="28">
        <f t="shared" ref="E102:F104" si="3">E6+E11+E16+E21+E26+E30+E35+E40+E45+E50+E55+E60+E65+E70+E74+E79+E84+E88+E92+E97</f>
        <v>34409.4</v>
      </c>
      <c r="F102" s="31">
        <f t="shared" si="3"/>
        <v>7848</v>
      </c>
      <c r="G102" s="31">
        <f t="shared" si="2"/>
        <v>22.807721145965925</v>
      </c>
      <c r="M102" s="77"/>
      <c r="N102" s="78"/>
      <c r="O102" s="78"/>
      <c r="P102" s="78"/>
      <c r="Q102" s="78"/>
      <c r="R102" s="78"/>
      <c r="S102" s="78"/>
      <c r="T102" s="78"/>
      <c r="U102" s="78"/>
      <c r="V102" s="79"/>
    </row>
    <row r="103" spans="1:22" ht="56.25" x14ac:dyDescent="0.25">
      <c r="A103" s="168"/>
      <c r="B103" s="169"/>
      <c r="C103" s="158"/>
      <c r="D103" s="8" t="s">
        <v>3</v>
      </c>
      <c r="E103" s="28">
        <f t="shared" si="3"/>
        <v>2503720.2999999998</v>
      </c>
      <c r="F103" s="31">
        <f t="shared" si="3"/>
        <v>1360940.4000000001</v>
      </c>
      <c r="G103" s="31">
        <f t="shared" si="2"/>
        <v>54.356726667910962</v>
      </c>
      <c r="M103" s="77"/>
      <c r="N103" s="78"/>
      <c r="O103" s="78"/>
      <c r="P103" s="78"/>
      <c r="Q103" s="78"/>
      <c r="R103" s="78"/>
      <c r="S103" s="78"/>
      <c r="T103" s="78"/>
      <c r="U103" s="78"/>
      <c r="V103" s="79"/>
    </row>
    <row r="104" spans="1:22" ht="56.25" x14ac:dyDescent="0.25">
      <c r="A104" s="168"/>
      <c r="B104" s="169"/>
      <c r="C104" s="158"/>
      <c r="D104" s="8" t="s">
        <v>4</v>
      </c>
      <c r="E104" s="28">
        <f t="shared" si="3"/>
        <v>1764430.9999999998</v>
      </c>
      <c r="F104" s="31">
        <f t="shared" si="3"/>
        <v>1158842.5000000002</v>
      </c>
      <c r="G104" s="31">
        <f t="shared" si="2"/>
        <v>65.677972105454984</v>
      </c>
      <c r="M104" s="77"/>
      <c r="N104" s="78"/>
      <c r="O104" s="78"/>
      <c r="P104" s="78"/>
      <c r="Q104" s="78"/>
      <c r="R104" s="78"/>
      <c r="S104" s="78"/>
      <c r="T104" s="78"/>
      <c r="U104" s="78"/>
      <c r="V104" s="79"/>
    </row>
    <row r="105" spans="1:22" ht="37.5" x14ac:dyDescent="0.25">
      <c r="A105" s="168"/>
      <c r="B105" s="169"/>
      <c r="C105" s="158"/>
      <c r="D105" s="9" t="s">
        <v>5</v>
      </c>
      <c r="E105" s="28">
        <f>E9+E14+E19+E33+E38+E43+E48+E53+E58+E63+E68+E82+E95+E100</f>
        <v>6326.9000000000005</v>
      </c>
      <c r="F105" s="31">
        <f>F9+F14+F19+F33+F38+F43+F48+F53+F58+F63+F68+F82+F95+F100</f>
        <v>3640</v>
      </c>
      <c r="G105" s="31">
        <f t="shared" si="2"/>
        <v>57.532124737233083</v>
      </c>
      <c r="M105" s="77"/>
      <c r="N105" s="78"/>
      <c r="O105" s="78"/>
      <c r="P105" s="78"/>
      <c r="Q105" s="78"/>
      <c r="R105" s="78"/>
      <c r="S105" s="78"/>
      <c r="T105" s="78"/>
      <c r="U105" s="78"/>
      <c r="V105" s="79"/>
    </row>
    <row r="106" spans="1:22" ht="38.25" thickBot="1" x14ac:dyDescent="0.3">
      <c r="A106" s="170"/>
      <c r="B106" s="171"/>
      <c r="C106" s="159"/>
      <c r="D106" s="10" t="s">
        <v>8</v>
      </c>
      <c r="E106" s="29">
        <f>E24+E77</f>
        <v>4819.2</v>
      </c>
      <c r="F106" s="32">
        <f>F24+F77</f>
        <v>1737.4</v>
      </c>
      <c r="G106" s="32">
        <f t="shared" si="2"/>
        <v>36.051626826029221</v>
      </c>
      <c r="M106" s="80"/>
      <c r="N106" s="81"/>
      <c r="O106" s="81"/>
      <c r="P106" s="81"/>
      <c r="Q106" s="81"/>
      <c r="R106" s="81"/>
      <c r="S106" s="81"/>
      <c r="T106" s="81"/>
      <c r="U106" s="81"/>
      <c r="V106" s="82"/>
    </row>
  </sheetData>
  <mergeCells count="91">
    <mergeCell ref="A2:V2"/>
    <mergeCell ref="C91:C95"/>
    <mergeCell ref="C96:C100"/>
    <mergeCell ref="C25:C28"/>
    <mergeCell ref="C5:C9"/>
    <mergeCell ref="A101:B106"/>
    <mergeCell ref="C69:C72"/>
    <mergeCell ref="C73:C77"/>
    <mergeCell ref="C78:C82"/>
    <mergeCell ref="C87:C90"/>
    <mergeCell ref="C83:C86"/>
    <mergeCell ref="C44:C48"/>
    <mergeCell ref="C49:C53"/>
    <mergeCell ref="C54:C58"/>
    <mergeCell ref="C59:C63"/>
    <mergeCell ref="C64:C68"/>
    <mergeCell ref="C15:C19"/>
    <mergeCell ref="C20:C24"/>
    <mergeCell ref="C29:C33"/>
    <mergeCell ref="C34:C38"/>
    <mergeCell ref="C39:C43"/>
    <mergeCell ref="F3:G3"/>
    <mergeCell ref="A10:A14"/>
    <mergeCell ref="B10:B14"/>
    <mergeCell ref="A5:A9"/>
    <mergeCell ref="B5:B9"/>
    <mergeCell ref="D3:D4"/>
    <mergeCell ref="B3:B4"/>
    <mergeCell ref="E3:E4"/>
    <mergeCell ref="B29:B33"/>
    <mergeCell ref="A34:A38"/>
    <mergeCell ref="B34:B38"/>
    <mergeCell ref="C101:C106"/>
    <mergeCell ref="C3:C4"/>
    <mergeCell ref="C10:C14"/>
    <mergeCell ref="A15:A19"/>
    <mergeCell ref="B15:B19"/>
    <mergeCell ref="A3:A4"/>
    <mergeCell ref="A20:A24"/>
    <mergeCell ref="B20:B24"/>
    <mergeCell ref="A39:A43"/>
    <mergeCell ref="B39:B43"/>
    <mergeCell ref="A44:A48"/>
    <mergeCell ref="B44:B48"/>
    <mergeCell ref="A49:A53"/>
    <mergeCell ref="A25:A28"/>
    <mergeCell ref="B25:B28"/>
    <mergeCell ref="A29:A33"/>
    <mergeCell ref="A87:A90"/>
    <mergeCell ref="B87:B90"/>
    <mergeCell ref="B49:B53"/>
    <mergeCell ref="B54:B58"/>
    <mergeCell ref="A54:A58"/>
    <mergeCell ref="A96:A100"/>
    <mergeCell ref="B96:B100"/>
    <mergeCell ref="A59:A63"/>
    <mergeCell ref="B59:B63"/>
    <mergeCell ref="A64:A68"/>
    <mergeCell ref="B64:B68"/>
    <mergeCell ref="A91:A95"/>
    <mergeCell ref="B91:B95"/>
    <mergeCell ref="A69:A72"/>
    <mergeCell ref="B69:B72"/>
    <mergeCell ref="A73:A77"/>
    <mergeCell ref="B73:B77"/>
    <mergeCell ref="A78:A82"/>
    <mergeCell ref="B78:B82"/>
    <mergeCell ref="A83:A86"/>
    <mergeCell ref="B83:B86"/>
    <mergeCell ref="M69:V72"/>
    <mergeCell ref="M73:V77"/>
    <mergeCell ref="M59:V63"/>
    <mergeCell ref="M64:V68"/>
    <mergeCell ref="M49:V53"/>
    <mergeCell ref="M54:V58"/>
    <mergeCell ref="M101:V106"/>
    <mergeCell ref="M96:V100"/>
    <mergeCell ref="M3:V4"/>
    <mergeCell ref="M5:V9"/>
    <mergeCell ref="M10:V14"/>
    <mergeCell ref="M15:V19"/>
    <mergeCell ref="M20:V24"/>
    <mergeCell ref="M25:V28"/>
    <mergeCell ref="M29:V33"/>
    <mergeCell ref="M34:V38"/>
    <mergeCell ref="M39:V43"/>
    <mergeCell ref="M44:V48"/>
    <mergeCell ref="M87:V90"/>
    <mergeCell ref="M91:V95"/>
    <mergeCell ref="M78:V82"/>
    <mergeCell ref="M83:V86"/>
  </mergeCells>
  <phoneticPr fontId="0" type="noConversion"/>
  <printOptions horizontalCentered="1"/>
  <pageMargins left="0.19685039370078741" right="0.19685039370078741" top="0.19685039370078741" bottom="0.19685039370078741" header="0.19685039370078741" footer="0.11811023622047245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</dc:creator>
  <cp:lastModifiedBy>Безряднова Татьяна Георшиевн</cp:lastModifiedBy>
  <cp:lastPrinted>2020-11-02T04:27:18Z</cp:lastPrinted>
  <dcterms:created xsi:type="dcterms:W3CDTF">2014-04-24T11:18:08Z</dcterms:created>
  <dcterms:modified xsi:type="dcterms:W3CDTF">2020-11-13T09:43:26Z</dcterms:modified>
</cp:coreProperties>
</file>