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3570" windowWidth="11025" windowHeight="6765"/>
  </bookViews>
  <sheets>
    <sheet name="Лист1" sheetId="1" r:id="rId1"/>
  </sheets>
  <externalReferences>
    <externalReference r:id="rId2"/>
  </externalReferences>
  <calcPr calcId="144525"/>
</workbook>
</file>

<file path=xl/calcChain.xml><?xml version="1.0" encoding="utf-8"?>
<calcChain xmlns="http://schemas.openxmlformats.org/spreadsheetml/2006/main">
  <c r="F109" i="1" l="1"/>
  <c r="F108" i="1"/>
  <c r="F107" i="1"/>
  <c r="G100" i="1" l="1"/>
  <c r="G99" i="1"/>
  <c r="G27" i="1" l="1"/>
  <c r="G66" i="1" l="1"/>
  <c r="F90" i="1" l="1"/>
  <c r="E90" i="1"/>
  <c r="F73" i="1" l="1"/>
  <c r="G103" i="1" l="1"/>
  <c r="G104" i="1"/>
  <c r="G105" i="1"/>
  <c r="E10" i="1" l="1"/>
  <c r="E109" i="1" l="1"/>
  <c r="E108" i="1"/>
  <c r="E107" i="1"/>
  <c r="G16" i="1"/>
  <c r="G6" i="1"/>
  <c r="F111" i="1" l="1"/>
  <c r="E111" i="1"/>
  <c r="F101" i="1"/>
  <c r="E101" i="1"/>
  <c r="G101" i="1" l="1"/>
  <c r="E96" i="1"/>
  <c r="G48" i="1" l="1"/>
  <c r="F110" i="1"/>
  <c r="F54" i="1" l="1"/>
  <c r="F106" i="1" l="1"/>
  <c r="G98" i="1"/>
  <c r="G97" i="1"/>
  <c r="G94" i="1"/>
  <c r="G93" i="1"/>
  <c r="G86" i="1"/>
  <c r="G85" i="1"/>
  <c r="G81" i="1"/>
  <c r="G72" i="1"/>
  <c r="G71" i="1"/>
  <c r="G62" i="1"/>
  <c r="G42" i="1"/>
  <c r="G41" i="1"/>
  <c r="G40" i="1"/>
  <c r="G19" i="1"/>
  <c r="G18" i="1"/>
  <c r="G17" i="1"/>
  <c r="G13" i="1"/>
  <c r="G12" i="1"/>
  <c r="G37" i="1"/>
  <c r="G36" i="1"/>
  <c r="G31" i="1"/>
  <c r="G90" i="1"/>
  <c r="G67" i="1"/>
  <c r="F96" i="1"/>
  <c r="F91" i="1"/>
  <c r="F87" i="1"/>
  <c r="F83" i="1"/>
  <c r="F78" i="1"/>
  <c r="F69" i="1"/>
  <c r="F64" i="1"/>
  <c r="F59" i="1"/>
  <c r="F49" i="1"/>
  <c r="F44" i="1"/>
  <c r="F39" i="1"/>
  <c r="F34" i="1"/>
  <c r="F29" i="1"/>
  <c r="F25" i="1"/>
  <c r="F20" i="1"/>
  <c r="F15" i="1"/>
  <c r="F10" i="1"/>
  <c r="F5" i="1"/>
  <c r="G8" i="1"/>
  <c r="G7" i="1"/>
  <c r="G76" i="1"/>
  <c r="G24" i="1"/>
  <c r="G23" i="1"/>
  <c r="G22" i="1"/>
  <c r="G47" i="1"/>
  <c r="G46" i="1"/>
  <c r="G52" i="1" l="1"/>
  <c r="G58" i="1"/>
  <c r="G57" i="1"/>
  <c r="G56" i="1"/>
  <c r="G55" i="1"/>
  <c r="G111" i="1"/>
  <c r="E110" i="1"/>
  <c r="G110" i="1" s="1"/>
  <c r="G108" i="1"/>
  <c r="G107" i="1"/>
  <c r="E91" i="1"/>
  <c r="G91" i="1" s="1"/>
  <c r="E83" i="1"/>
  <c r="G83" i="1" s="1"/>
  <c r="E78" i="1"/>
  <c r="G78" i="1" s="1"/>
  <c r="G109" i="1" l="1"/>
  <c r="E106" i="1"/>
  <c r="G106" i="1" s="1"/>
  <c r="E87" i="1" l="1"/>
  <c r="G87" i="1" s="1"/>
  <c r="E15" i="1"/>
  <c r="G15" i="1" s="1"/>
  <c r="E44" i="1"/>
  <c r="G44" i="1" s="1"/>
  <c r="E20" i="1" l="1"/>
  <c r="G20" i="1" s="1"/>
  <c r="E54" i="1" l="1"/>
  <c r="G54" i="1" s="1"/>
  <c r="E73" i="1" l="1"/>
  <c r="G73" i="1" s="1"/>
  <c r="E5" i="1" l="1"/>
  <c r="G5" i="1" s="1"/>
  <c r="E39" i="1" l="1"/>
  <c r="G39" i="1" s="1"/>
  <c r="E69" i="1"/>
  <c r="G69" i="1" s="1"/>
  <c r="E64" i="1"/>
  <c r="G64" i="1" s="1"/>
  <c r="E59" i="1"/>
  <c r="G59" i="1" s="1"/>
  <c r="E49" i="1"/>
  <c r="G49" i="1" s="1"/>
  <c r="E34" i="1"/>
  <c r="G34" i="1" s="1"/>
  <c r="E29" i="1"/>
  <c r="G29" i="1" s="1"/>
  <c r="E25" i="1"/>
  <c r="G25" i="1" s="1"/>
  <c r="G10" i="1"/>
  <c r="G96" i="1"/>
</calcChain>
</file>

<file path=xl/sharedStrings.xml><?xml version="1.0" encoding="utf-8"?>
<sst xmlns="http://schemas.openxmlformats.org/spreadsheetml/2006/main" count="184" uniqueCount="87">
  <si>
    <t>Источники финансирования</t>
  </si>
  <si>
    <t>Всего по программе</t>
  </si>
  <si>
    <t>федеральный бюджет</t>
  </si>
  <si>
    <t>бюджет автономного округа</t>
  </si>
  <si>
    <t>бюджет Березовского района</t>
  </si>
  <si>
    <t>бюджеты поселений</t>
  </si>
  <si>
    <t>Внебюджетные источники</t>
  </si>
  <si>
    <t>Бюджет городских поселений</t>
  </si>
  <si>
    <t>внебюджетные источники</t>
  </si>
  <si>
    <t>Всего по программам</t>
  </si>
  <si>
    <t>Итого по программам</t>
  </si>
  <si>
    <t>Бюджет Березовского района</t>
  </si>
  <si>
    <t>Бюджет автономного округа</t>
  </si>
  <si>
    <t>тыс. руб.</t>
  </si>
  <si>
    <t>%</t>
  </si>
  <si>
    <t xml:space="preserve">Муниципальная программа
Березовского района
</t>
  </si>
  <si>
    <t>Ответственный исполнитель муниципальной программы</t>
  </si>
  <si>
    <t>Комитет спорта и молодежной политики</t>
  </si>
  <si>
    <t xml:space="preserve">«Социальная поддержка жителей Березовского района» 
</t>
  </si>
  <si>
    <t>Комитет культуры</t>
  </si>
  <si>
    <t xml:space="preserve">«Культурное пространство Березовского района» 
</t>
  </si>
  <si>
    <t xml:space="preserve">«Поддержка занятости населения в Березовском районе» 
</t>
  </si>
  <si>
    <t>Отдел по вопросам малочисленных народов Севера, природопользованию, сельскому хозяйству и экологии</t>
  </si>
  <si>
    <t xml:space="preserve">«Развитие агропромышленного комплекса Березовского района» 
</t>
  </si>
  <si>
    <t>Отдел жилищных программ</t>
  </si>
  <si>
    <t xml:space="preserve">«Развитие жилищной сферы в Березовском районе» 
</t>
  </si>
  <si>
    <t>Управление по жилищно-коммунальному хозяйству</t>
  </si>
  <si>
    <t xml:space="preserve">«Жилищно-коммунальный комплекс в Березовском районе» 
</t>
  </si>
  <si>
    <t xml:space="preserve">«Реализация государственной национальной политики и профилактика экстремизма в Березовском районе» 
</t>
  </si>
  <si>
    <t>Отдел по организации деятельности комиссий</t>
  </si>
  <si>
    <t xml:space="preserve">«Профилактика правонарушений и обеспечение отдельных прав граждан в Березовском районе» 
</t>
  </si>
  <si>
    <t>Муниципальное казенное учреждение «Управление гражданской защиты населения Березовского района»</t>
  </si>
  <si>
    <t xml:space="preserve">«Безопасность жизнедеятельности на территории Березовского района» 
</t>
  </si>
  <si>
    <t xml:space="preserve">«Экологическая безопасность в Березовском районе» 
</t>
  </si>
  <si>
    <t xml:space="preserve">«Формирование современной городской среды в Березовском районе» 
</t>
  </si>
  <si>
    <t>Комитет образования</t>
  </si>
  <si>
    <t xml:space="preserve">«Развитие образования в Березовском районе» 
</t>
  </si>
  <si>
    <t xml:space="preserve">№                           </t>
  </si>
  <si>
    <t>Комитет по экономической политике)</t>
  </si>
  <si>
    <t xml:space="preserve">«Развитие экономического потенциала Березовского района» 
</t>
  </si>
  <si>
    <t>Отдел информатизации, защиты информации и связи</t>
  </si>
  <si>
    <t xml:space="preserve">«Цифровое развитие Березовского района» 
</t>
  </si>
  <si>
    <t>Отдел транспорта</t>
  </si>
  <si>
    <t xml:space="preserve">«Современная транспортая система Березовского района» 
</t>
  </si>
  <si>
    <t>Комитет по финансам</t>
  </si>
  <si>
    <t>Комитет по земельным ресурсам и управлению муниципальным имуществом</t>
  </si>
  <si>
    <t xml:space="preserve">«Управление муниципальным имуществом в Березовском районе» 
</t>
  </si>
  <si>
    <t xml:space="preserve">«Совершенствование муниципального управления в Березовском районе» 
</t>
  </si>
  <si>
    <t xml:space="preserve">«Устойчивое развитие коренных малочисленных народов Севера в Березовском районе» 
</t>
  </si>
  <si>
    <t>Отдел по бухгалтерскому учету и отчетности</t>
  </si>
  <si>
    <t xml:space="preserve">«Развитие физической культуры, спорта, туризма и молодежной политики в Березовском районе» 
</t>
  </si>
  <si>
    <t>Федеральный бюджет</t>
  </si>
  <si>
    <t>.</t>
  </si>
  <si>
    <t>Бюджет поселений</t>
  </si>
  <si>
    <t>Бюджет  поселений</t>
  </si>
  <si>
    <t>Бюджеты поселений</t>
  </si>
  <si>
    <t>иные источники финансирования</t>
  </si>
  <si>
    <t>"Развитие гражданского общества в Березовском районе"</t>
  </si>
  <si>
    <t>Информационно-аналитический отдел</t>
  </si>
  <si>
    <t>«Создание условий для эффективного управления муниципальными финансами в Березовском районе»</t>
  </si>
  <si>
    <t xml:space="preserve">Обеспечено техническое сопровождение официального сайта органов местного самоуправления муниципального образования Березовский район;                                                                                                                                           обновление и техническое сопровождение баз данных "1-С";                                                                                                                                                                                                                                                                                              оказание информационных услуг с использованием экземпляров системы «Консультант-Плюс»;                                                                                                                             оказание услуг по сопровождению и технической поддержке программного модуля "ГеоКомплекс";                                                                                                                                                               приобресение программного обеспечения "ТехноКад-Муниципалитет",                                                                                                                                   Реализуются мероприятия, направленные на обеспечение деятельности администрации Березовского района.                                                                                                       </t>
  </si>
  <si>
    <t xml:space="preserve"> Реализуются мероприятия, направленные на обеспечение деятельности МАУ  "Березовский медиацентр". </t>
  </si>
  <si>
    <t xml:space="preserve"> </t>
  </si>
  <si>
    <t>Объем финансирования на 2022 год                   (Уточненный план)            тыс. рублей</t>
  </si>
  <si>
    <t xml:space="preserve">Предоставлены субсидии:                                                                                                                                                                                                                    за реализованную продукцию растениеводства закрытого грунта собственного производства (3 субсидии);                                                                                                                                                                                                                                                                                                                                 за содержание маточного поголовья сельскохозяйственных животных крестьянским (фермерским) хозяйствам (7 субсидий);                                                                                                                                                               владельцам личных подсобных хозяйств на содержание маточного поголовья сельскохозяйственных животных (106 субсидий).                                                                                                                                                                                        
       </t>
  </si>
  <si>
    <t xml:space="preserve">Информация по итогам реализации муниципальных программ Березовского района за 9 месяцев 2022 года
</t>
  </si>
  <si>
    <t>Результаты реализации программы за январь-сентябрь 2022 года</t>
  </si>
  <si>
    <t xml:space="preserve">Временно трудоустроено - 448 человек, в том числе: организация общественных работ - 112 человек;  граждан из числа КМНС - 58 человек; безработных граждан, испытывающих трудности в поиске работы - 10 человек; несовершеннолетних граждан в возрасте от 14 до 18 лет в свободное от учебы время - 268 человек.
Организовано и проведено:                                                                                                                                                                                                                                                                                                                          5 семинаров по охране труда на тему "Финансовое обеспечение предупредительных мер по сокращению производственного травматизма и профессиональных заболеваний работников и санаторно-курортного лечения работников, занятых на работах с вредными и (или) опасными производственными факторами в 2022 году" (пгт. Березово, пгт. Игрим);                                                                                                                                                                                                        8 выставок - "Оказание первой помощи пострадавшим на производстве", "Охрана труда в организации", "Профилактика профессиональных и профессионально обусловленных заболеваний", "Безопасный труд в объективе".                                                                                                                                                                                                                 Подготовлено 11 памяток тиражом 1400 экземпляров по темам: виды инструктажей с 1 сентября 2022 года; требования к порядку разработки и содержанию правил, инструкций по охране труда; стажировка по охране труда на рабочем месте; новые права работодателей в области охраны труда; система управления профессиональными рисками на рабочих местах; система управления профессиональными рисками на рабочих местах; гарантии беременным женщинам и женщинам, осуществляющим уход за ребенком до достижения им возраста трех лет; методическое пособие инструктажи 2022; обучение первой помощи пострадавшим на производстве; учет микроповреждений; ключевые правила безопасного поведения; особенности регулирования труда женщин и лиц с семейными обязанностями.                                                                                                                                                                                                                                                                                                                                                                                                                                                           </t>
  </si>
  <si>
    <t>Выполнены работы:                                                                                                                                                                                                                                                                                                         по благоустройсту дворовой территории в с. Саранпауль по ул. Семяшкина 11;                                                                                                                                                                               по комплексному благоустройству и озеленению территории парка «Сказочный бор» по ул. Кооперативная 13 в пгт. Игрим (1 этап);                                                                                                                                                                                                                  по благоустройству выставочной площадки в пгт. Игрим по ул. Транспортная, ул. Промышленная.</t>
  </si>
  <si>
    <r>
      <t xml:space="preserve">На территории Березовского района функционировало 17 лагерей  с дневным пребыванием детей на базе образовательных учреждений, учреждений спорта, в том числе 1 лагерь труда и отдыха. Охват детей составил 1 203 человека, из них количество детей, находящихся в трудной жизненной ситуации и нуждающихся в особой защите государства 439 человек.                                                                                                                                                                                                                         Осуществлял деятельность один палаточный лагерь на базе Детского этнического стойбища "Мань Ускве". Данной формой отдыха охвачено 167 детей, из них количество детей находящихся в трудной жизненной ситуации и нуждающихся в особой защите государства   41 человек.                                                                                                                                                                                                                                                                                                                      На отдых и оздоровление в климатически благоприятные регионы России (Краснодарский край, Удмуртская Республика) было направлено 114 детей,  из них количество детей находящихся в трудной жизненной ситуации и нуждающихся в особой защите государства 31 человек.                                                                                                                                                                                                                                                                                                                                                Трудоустроено 156 несовершеннолетних граждан от 14 до 18 лет,  из  них 87 несовершеннолетних граждан, находящихся в трудной жизненной ситуациии и нуждающихся в особой защите государства.                                                                                                                                                                                                                                                                                                                              Произведены выплаты вознаграждений 105 приемным родителям (в приемных семьях проживает 181 ребенок).                                                                                                                                                                                                                                                                            </t>
    </r>
    <r>
      <rPr>
        <sz val="12"/>
        <rFont val="Times New Roman"/>
        <family val="1"/>
        <charset val="204"/>
      </rPr>
      <t xml:space="preserve">                                                                                                       Заключено 7 муниципальных контрактов, оформлено право собственности на 7 жилых помещений (пгт. Березово - 2, пгт. Игрим - 5).</t>
    </r>
  </si>
  <si>
    <t>Исполнение на 01.10.2022</t>
  </si>
  <si>
    <r>
      <rPr>
        <sz val="12"/>
        <rFont val="Times New Roman"/>
        <family val="1"/>
        <charset val="204"/>
      </rPr>
      <t xml:space="preserve">Обеспечено содержание и техническое обслуживание систем видеонаблюдения в сфере общественного порядка.                                                                                                                                                                            Проведено заседаний административной комиссии, рассмотрено 80 административных дел, из них: по 38 делам принято решение о назначении наказания в виде штрафа, по 39 делам принято решение о назначении наказания в виде предупреждения, по 3 делам принято решение о прекращении производства.                                                                                                                                  Произведена выплата материального стимулирования членам добровольных народных дружин.                                                                                                                                                        Организованы и проведены: беседы, библиотечные уроки, выставки (рисунков, книжные и музейные), спортивные, игровые программы, познавательные конкурсы,  викторины, музейные и литературные гостиные. Осуществляется реализация переданных полномочий по государственной регистрации актов гражданского состояния.
</t>
    </r>
    <r>
      <rPr>
        <sz val="12"/>
        <rFont val="Times New Roman"/>
        <family val="1"/>
        <charset val="204"/>
      </rPr>
      <t xml:space="preserve">
</t>
    </r>
    <r>
      <rPr>
        <sz val="12"/>
        <color theme="1"/>
        <rFont val="Times New Roman"/>
        <family val="1"/>
        <charset val="204"/>
      </rPr>
      <t xml:space="preserve">
  </t>
    </r>
  </si>
  <si>
    <t xml:space="preserve">Предоставлены:                                                                                                                                                                           компенсация на приобретение материально – технических средств 22 гражданам из числа коренных малочисленных народов Севера (пгт. Березово – 9 чел., с. Саранпауль – 7 чел., д. Кимкьясуй - 1 чел., с. Ломбовож - 1 чел., с. Теги - 1 чел., д. Шайтанка - 1 чел., д. Анеева - 1 чел., д. Хулимсунт - 1 чел);                                                                                                                                        компенсация расходов на оплату обучения правилам безопасного обращения с оружием, управлению самоходными машинами категории «А», управлению маломерными судами и на оплату проезда к месту нахождения организаций, имеющих право проводить указанные виды обучения, и обратно одному гражданину (пгт. Березово);                                                                                                                                                                     субсидии на продукцию охоты трем организациям, занимающимся традиционной хозяйственной деятельностью на территории Березовского района. </t>
  </si>
  <si>
    <t xml:space="preserve">Заключено 33 соглашения с 24 субъектами малого и среднего предпринимательства на возмещение части затрат (на аренду нежилых помещений; оплату коммунальных услуг нежилых помещений; приобретение оборудования (основных средств) и лицензионных программных продуктов; приобретение и (или) доставку муки для производства хлеба и хлебобулочных изделий; приобретение и (или) доставку кормов для сельскохозяйственных животных и птицы. )                                                                                                                                                                                Организован и проведен муниципальный конкурс "Предприниматель года - 2021".           </t>
  </si>
  <si>
    <r>
      <t xml:space="preserve">Осуществлено подключение библиотек к сети интернет, заключен договор на периодические печатные издания (71 наименование), произведена оцифровка печатных изданий, обеспечено функционирование автоматизированных библиотечно-информационных систем для осуществления электронной каталогизации САБ ИРБИС 64,  книжный фонд библиотек района пополнен на 237 экземпляров.                                                                                                                                                                                                              Библиотеками Березовского района проведено 709 мероприятий, количество посещений составило 12 757 единиц, из них в  формате онлайн проведено 272 мероприятия, количество просмотров 157 671.                                                                                                                                                                                                                                                                                                                                           В музеях Березовского района организовано 85 выставочных проектов, 27 массовых мероприятий.                                                                                                                                                                                                                                                                                                                     Творческие коллективы и солисты школ искусств приняли участие в 286 мероприятиях конкурсного характера на территории Березовского района,  Ханты-Мансийского автономного округа – Югры (дистанционные конкурсы), завоевав 210 наград.                                                                                                                                                                                                                                                                      Проведены традиционные мероприятия посвященные: празднованию масленицы, "Вороньего дня",  фестиваль гражданско-патриотической песни "Патриот", фестиваль детской молодежной моды "Модница", фестиваль "Национальная кухня", праздничные мероприятия ко Дню Защитника Отечества и Международному женскому дню.                                                                                                                                                                                                                                                                            Всего учреждениями культурно-досугового типа проведено: 1 326 мероприятий, количество посетителей 75 541 человек, из них в  формате онлайн проведено 136 мероприятий, в которых приняли участие 3 352 человека, количество просмотров 64 710;                                                                                                                                                   534 кинопоказов, с количеством зрителей 7 987 человек.                                                                                                                                                                                                                      Направлена субсидия -  </t>
    </r>
    <r>
      <rPr>
        <sz val="12"/>
        <rFont val="Times New Roman"/>
        <family val="1"/>
        <charset val="204"/>
      </rPr>
      <t xml:space="preserve">Местной религиозной организации "Православный приход храма в честь Рождества Пресвятой Богородицы пгт. Березово Ханты-Мансийской митрополии Югорской епархии (Московский патриархат) на реализацию проекта "Открытый районный фестиваль для детства и юношества "Грани таланта".        </t>
    </r>
  </si>
  <si>
    <t xml:space="preserve">Организовано и проведено: 55 природоохранных и эколо-просветительских мероприятий, с охватом участников 4 331 человек. Высажено 450 деревьев и кустарников. Окружной субботник "Мой чистый дом - Югра", с охватом участников 470 человек. Ликвидировано 6 несанкционированных мест размещения отходов на общей площади 0,5948 га.                                                                                                                                                                                             Акция «Осенние дни древонасаждений» на территории пгт. Березово, с охватом участников 20 человек. Высажен 91 саженец.                                                                                                                                                                   Очистка прибрежной полосы водных объектов от бытового мусора и древесного хлама (25,255 км.), приняло участие 246 волонтеров.                                                                                                                                                                                                                    Установлены ангары (площадки) для временного накопления твердых коммунальных отходов в  пунктах: п. Светлый, с. Теги, пгт. Игрим, п. Сосьва.                                                                             </t>
  </si>
  <si>
    <r>
      <rPr>
        <sz val="12"/>
        <rFont val="Times New Roman"/>
        <family val="1"/>
        <charset val="204"/>
      </rPr>
      <t xml:space="preserve">Предоставление дотаций из бюджета Березовского района на выравнивание бюджетной обеспеченности городских, сельских поселений.                                                                                                                                                                               Из резервного фонда выделены средства в сумме 2 141,1 тыс. рублей, направленные на исполнение поручений регионального оперативного штаба по предупреждению завоза и распространению коронавирусной инфекции (приобретение средств индивидуальной и коллективной защиты), на завершение строительства объекта "Образовательно-культурный комплекс в с. Теги", на проведение мероприятий, связанных с ликвидацией последствий стихийных бедствий, пожаров и других чрезвычайных ситуаций (приобретение продуктов питания для лиц, занятых на тушении лесных пожаров в Березовском районе), а также на осуществление выплаты единовременной материальной помощи жителям сельского поселения Саранпауль, пострадавшим в результате чрезвычайных ситуаций.                                                                                                                                                                                                                                                                  Обеспечение деятельности Комитета по финансам.                                                                                                                                                                                                                             Обслуживание муниципального долга Березовского района.           </t>
    </r>
    <r>
      <rPr>
        <sz val="12"/>
        <color rgb="FFFF0000"/>
        <rFont val="Times New Roman"/>
        <family val="1"/>
        <charset val="204"/>
      </rPr>
      <t xml:space="preserve">  </t>
    </r>
    <r>
      <rPr>
        <sz val="12"/>
        <color theme="1"/>
        <rFont val="Times New Roman"/>
        <family val="1"/>
        <charset val="204"/>
      </rPr>
      <t xml:space="preserve">                                                                                                                                                                                                      Предоставление субвенций на осуществление отдельных государственных полномочий (бюджетные ассигнования направлялись в городские и сельские поселения на предоставление субвенций на осуществление государственных полномочий, осуществление первичного воинского учета органами местного самоуправления поселений, муниципальных и городских округов).                                                                                                                                                                                                                                                               Предоставление межбюджетных трансфертов городским и сельским поселениям на реализацию наказов избирателей депутатам Думы Ханты-Мансийского автономного округа - Югры. 
</t>
    </r>
  </si>
  <si>
    <t xml:space="preserve">  Заключен муниципальный контракт на выполнение работ по разработке документации по планировке и межеванию территорий и выполнение инженерных изысканий с учетом "Югорского стандарта развития территорий" в границах населенного пункта Игрим. Срок выполнение работ - 15.11.2022.                                                               В рамках реализации регионального проекта "Обеспечение устойчивого сокращения непригодного для проживания жилищного фонда" заключено соглашение об изъятии недвижимости для муниципальных нужд,  заключен договор мены с собственником аварийного жилищного фонда (расселено 2 жилых помещения общей площадью 99,3 кв. метров). Заключено 3 муниципальных контракта на строительство 3 жилых помещений.                                                                                                                                                                                    В рамках реализации мероприятия "Приобретение жилья, выплата возмещения за изымаемую недвижимость" заключено 16 соглашений об изъятии недвижимости для муниципальных нужд, заключено 4 муниципальных контракта на строительство 4 жилых помещений.                                                                                                                                                                  Одной молодой семье предоставлена субсидия на приобретение (строительство) жилья.                                                                                                                                                      Одному гражданину, относящемуся к категории инвалиды, предоставлена субсидия на приобретение жилого помещения.                                                                                                                                                                                                                                                                                                                                                                                                                                                                                                                                                                                                       </t>
  </si>
  <si>
    <t xml:space="preserve">Регулярное (один раз в неделю) проведение рейдовых мероприятий.  Регулярное размещение в СМИ и мобильных мессенджерах тематических памяток и буклетов по пожарной безопасности, безопасности на воде. Заключен договор на оказание услуг по предоставлению специализированной гидрологической информации. В рамках реализации мероприятия "Предупреждение и ликвидация чрезвычайных ситуаций":                                                                                          приобретены продукты питания для работников, занятых на тушении лесных пожаров в Березовском районе; произведены выплаты единовременной материальной помощи жителям сельского поселения Саранпауль, пострадавшим в результате чрезвычайных ситуаций.                                                                                                                                                              Реализуются мероприятия, направленные на обеспечение деятельности МКУ "Управление гражданской защиты населения Березовского района". </t>
  </si>
  <si>
    <t xml:space="preserve">Проведено 84 спортивно-массовых мероприятия, с количеством участников 2 286 человек.
Наиболее значимые мероприятия: открытая Всероссийская массовая лыжная гонка "Лыжня России 2022"; "Кросс нации - 2022"; первенство Березовского района по силовым видам спорта; открытое первенство пгт. Березово по плаванию; турнир по пауэрлифтингу (жим) г. (Советский); 1 этап соревнований по плаванию "Жемчужина Приобья"( г. Урай); параспартакиада по легкой атлетике (г. Ханты-Мансийск).                                                                                                                                                                                                                                       Организовано выездное проведение тестирования по выполнению нормативов испытаний (тестов) среди учащихся общеобразовательных учреждений Березовского района. Всего протестировано 186 человек (п. Приполярный - 68, д. Хулимсунт - 56, п. Светлый - 62).                                                                                                                                                                                                                                                                             В целях поддержки и поощрения талантливой студенческой молодежи премией главы Березовского района награждены 3 студента Игримского профессионального колледжа.                                                                                                                                         Организованы и проведены мероприятия в сфере молодежной политики: муниципальный конкурс ораторского мастерства среди учащихся образовательных организаций Березовского района "Березовские дебаты - 2022"; муниципальный смотр-конкурс кадетских, казачьих и юнармейских подразделений (классов, отрядов) образовательных организаций Березовского района; открытые игры КВН  (пгт. Игрим); участие в XI Международном фестивале детских команд КВН (г. Анапа).                                                                                                                                                                                                                                                                                                                                                                                                                                                                                                                                                                                                                        Приобретены: стол для настольного тенниса антивандальный уличный, перекладины стационарные, покрытие резиновое, турник-перекладина, резиновая плитка, наградная атрибутика.  </t>
  </si>
  <si>
    <t xml:space="preserve">Произведена оплата за выполненые услуги, связанные с осуществлением регулярных перевозок пассажиров и багажа автомобильным  транспортом по муниципальным маршрутам регулярных перевозок в границах Березовского района по регулируемым тарифам.                                                                                                                     Предоставлены субсидии:                                                                                                                                                                                                                                                                                           на возмещение недополученных доходов от пассажирских перевозок воздушным транспортом.   Перевезено     4 968 человек, выполнено 170,5 рейсооборотов;                                                                                                                                                                                                                                                                                                                  на возмещение недополученных доходов от пассажирских перевозок водным транспортом. Перевезено  10 163 человека, выполнено  286 рейсов.                                                                                                                                                                            Выполнены работы по нанесению горизонтальной дорожной разметки, нанесению горизонтальной дорожной разметки на пешеходные переходы, в том числе нанесение горизонтальной разметки с применением технологии предварительного фрезерования (пгт. Березово).                                                                                                                                              Выполнены мероприятия:                                                                                                                                                                                                                                                                       по содержанию автомобильных дорог и тротуаров (пгт. Игрим);                                                                                                                                                                                                                                                                                                                                                     по ремонту дорожного покрытия по ул. Семяшкина, установке дренажной трубы для вывода дождевых вод по переулку Молодежный в с. Саранпауль.                                                                                                                                           Произведена оплата по муниципальным контрактам (выполнены работы по ремонту автомобильных дорог общего пользования местного значения: пгт. Березово ул. Карьерная; с. Теги  ул. Северная; с. Саранпауль пер. Сосьвинский.
                                                                                                                                                                                                                                                                                             </t>
  </si>
  <si>
    <r>
      <t>Р</t>
    </r>
    <r>
      <rPr>
        <sz val="12"/>
        <rFont val="Times New Roman"/>
        <family val="1"/>
        <charset val="204"/>
      </rPr>
      <t>азвитие материальной технической базы для реализации основных и дополнительных общеобразовательных программ цифрового и гуманитарного профиля, адаптированных общеобразовательных программ (приобретение технических средств обучения, демонстрационного учебного оборудования, наглядных и учебных пособий, расходных материалов, игр, игрушек, расходы на услуги доступа к сети интернет, программное обеспечение</t>
    </r>
    <r>
      <rPr>
        <sz val="12"/>
        <color indexed="8"/>
        <rFont val="Times New Roman"/>
        <family val="1"/>
        <charset val="204"/>
      </rPr>
      <t>).                                                                                                                                                 У</t>
    </r>
    <r>
      <rPr>
        <sz val="12"/>
        <rFont val="Times New Roman"/>
        <family val="1"/>
        <charset val="204"/>
      </rPr>
      <t>частие в региональном этапе Всероссийских конкурсов профессионального мастерства в сфере образования Ханты-Мансийского автономного округа - Югры  "Педагог года Югры 2022".  Проведен муниципальный этап конкурса "Педагог года 2022",</t>
    </r>
    <r>
      <rPr>
        <sz val="12"/>
        <color rgb="FFFF0000"/>
        <rFont val="Times New Roman"/>
        <family val="1"/>
        <charset val="204"/>
      </rPr>
      <t xml:space="preserve"> </t>
    </r>
    <r>
      <rPr>
        <sz val="12"/>
        <rFont val="Times New Roman"/>
        <family val="1"/>
        <charset val="204"/>
      </rPr>
      <t xml:space="preserve">«Ученик года 2022».                                                                                                                            Произведен ремонт спортзала в МБОУ Игримская СОШ № 1. 
Ведется проектирование и строительство объектов:                                                                                                              
Детский сад пгт. Игрим на 200 мест;                                                                                                                                                                                                                                                                                                                                                Средняя школа в пгт. Березово на 700 мест;                                                                                                                                                                                                                                                                   Средняя общеобразовательная школа в п. Приполярный Березовского района на 160 мест;                                                                                                образовательно-культурный комплекс в д. Хулимсунт на 140 мест.                                                                                                                                                                                                                           Завершено строительство образовательно-культурного комплекса в с. Теги (школа на 100 учащихся). Объект введен в эксплуатацию. Разрешение на ввод от 19.08.2022 г.                                                                                                                                                                                                                                             </t>
    </r>
    <r>
      <rPr>
        <sz val="12"/>
        <color indexed="8"/>
        <rFont val="Times New Roman"/>
        <family val="1"/>
        <charset val="204"/>
      </rPr>
      <t xml:space="preserve">   </t>
    </r>
  </si>
  <si>
    <t xml:space="preserve">"Реконструкция котельной в пгт. Березово по ул. Аэропорт 6а" - заключен МК № 54/21 от 27.12. 2021 года, получено разрешение на строительство 19.01.2022 года. Выполнено устройство фундамента для установки здания котельной, а также фундамент для устройства мачты с дымовой трубой. Выполнены земляные и проводятся подготовительные работы по устройству теплофикационной камеры ТК1.                                                                                                                                                                                                                                                                  "Строительство блочно-модульной котельной тепловой мощностью 18 МВт с заменой участка тепловой сети в пгт. Игрим" -  заключен МК № 01/22 от 18.01.2022 года, получено разрешение на строительство 20.01.2022 года. Ведутся работы по монтажу технологического оборудования котельной.                                                                                                                                                                   "Реконструкция и расширение канализационных очистных сооружений до 2000 м3/сут. в пгт. Березово" - получено положительное заключение государственной экспертизы № 86-1-1-3-073540-2021 от 03.12.2021 года. Заключен договор от 23.05.2022 на прохождение ценовой экспертизы. Планируемая дата получения заключения достоверности определения сметной стоимости - октябрь 2022 года. Сроки строительства определены 2022-2024 годы.                                                                                                                                                                                                                                                                                                                                                                                                                            Предоставлены субсидии:                                                                                                                                                                                                                                                                                               на возмещение недополученных доходов, организациям, осуществляющим реализацию населению сжиженного газа;                                                                                                                                                                                                                                                                                                                                                                                                                                                                                                                                                                        на возмещение недополученных доходов организациям,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по социально ориентированным тарифам;                                                                                                                                                            на возмещение недополученных доходов организациям, осуществляющим реализацию электрической энергии предприятиям жилищно-коммунального и агропромышленного комплексов, субъектам малого и среднего предпринимательства, организациям бюджетной сферы в зоне децентрализованного электроснабжения по цене электрической энергии зоны централизованного электроснабжения;                                                                                              на возмещение недополученных доходов при оказании коммунальных услуг по регулируемым ценам;                                                                                                                                                                                                                                                                                                                                                                                           на реализацию полномочий  в сфере жилищно-коммунального комплекса.                                                                                                                                                                                                     Иные межбюджетные трансферты бюджетам городских (сельских) поселений по обеспечению досрочного завоза продукции (товаров) с ограниченными сроками завоза грузов в районы и населенные пункты Березовского района в навигацию 2022 года, за счет бюджетных ассигнований резервного фонда Правительства Ханты-Мансийского автономного округа – Югры.                                                                                                                                                                                                                                                                                                                                                               </t>
  </si>
  <si>
    <t xml:space="preserve">Организованы и проведены мероприятия:                                                                                                                                                                                                                                                    районный фестиваль национальных культур "Дружба" (приняли участие 10 национальностей);                                                                                                                                    мероприятия, посвященные Дню Победы в Великой Отечественной войне 1941-1945 гг.,  Празднику весны и труда; Дню семьи, любви и верности; Дню славянской письменности и культуры.                                                                                                                                                                                                                                      Транслировались социальные ролики и беседы, направленные на профилактику экстремизма, межнациональных и межконфессиональных конфликтов  в эфире радиостанции "Радио Игрим".                                                                                                                                                                                                                                                                                            Опубликовано  78 новостных материаловй в районной газете «Жизнь Югры», таких как "А в сердце-зырянские напевы", "Оленеводство-забота о родной земле и культуре", Этот День Победы".                                                                                                                                                                                                                                                                                                                На официальном сайте органов местного самоуправления Березовского района размещено 37 информационных материалов: "Хрустальное сердце Югры", Мой дом-моя Россия", "О проведении Всероссийского слета казачей молодежи".                                                                                                                                                                                                                                                                                                                                                                              </t>
  </si>
  <si>
    <r>
      <t xml:space="preserve">Организовано и проведено: 43 природоохранных и эколо-просветительских мероприятия, с охватом участников 3 668 человек. Окружной субботник "Мой чистый дом - Югра", с охватом участников 970 человек (убрано 343 куб. м  хозяйственно-бытового мусора). Акция «Весенние дни древонасаждений», с охватом участников 970 человек. Высажено 370 деревьев и кустарников.                                                                                                                                                                 Очистка прибрежной полосы водных объектов от бытового мусора и древесного хлама (27,06 км.), приняло участие 326 человек.                                                                                                                                                                                                                     </t>
    </r>
    <r>
      <rPr>
        <sz val="12"/>
        <color rgb="FFFF0000"/>
        <rFont val="Times New Roman"/>
        <family val="1"/>
        <charset val="204"/>
      </rPr>
      <t xml:space="preserve">                                                                                                                                                                                                                                                                                                                                                                                                                                                                                                                                                                                  </t>
    </r>
    <r>
      <rPr>
        <sz val="12"/>
        <rFont val="Times New Roman"/>
        <family val="1"/>
        <charset val="204"/>
      </rPr>
      <t xml:space="preserve">Выполнены работы по обустройству площадки временного накопления отходов в д. Хулимсунт,  в с. Няксимволь.                                                                                                                                                                                                                                                                          Ведутся работы по обустройству площадки временного накопления отходов в п. Приполярный.      </t>
    </r>
  </si>
  <si>
    <t xml:space="preserve">В рамках заключенных муниципальных контрактов оказаны услуги и выполнены работы по: 
оценке рыночной стоимости объектов;                                                                                                                                                                                                                                                    выполнению кадастровых работ;                                                                                                                                              страхованию имущества муниципального образования Березовский район;   
замене газового котла (пгт. Березово, ул. Молодежная 3а, ул. Механическая д. 2 (участковый пункт полиции); ул. Шнейдер д.27, корп.1,2);
замене водонагревателя (пгт. Березово, ул. Чкалова, 30);                                                                                                                                                                  Заключены договоры:                                                                                                                                                                                                                                    на отпуск тепловой энергии; энергоснабжения;                                                                                                                                                        с Югорским фондом капитального ремонта многоквартирных домов.                                                                                                                                                                                     </t>
  </si>
  <si>
    <t xml:space="preserve">Реализованы мероприятия, направленые на решение вопросов по обеспечению выполнения полномочий и функций администрации Березовского района и подведомственных учреждений (МКУ «Хозяйственно-эксплуатационная служба администрации Березовского района», МКУ «Центр бухгалтерского обслуживания»), МКУ «Управления капитального строительства и ремонта Березовского района», Думы Березовского района, Контрольно-счетной палаты.                                                                                                                                                                                                                                                                                                     Осуществление полномочий по образованию и организации деятельности комиссии по делам несовершеннолетних и защите их прав.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</si>
</sst>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6" x14ac:knownFonts="1">
    <font>
      <sz val="11"/>
      <color theme="1"/>
      <name val="Calibri"/>
      <family val="2"/>
      <charset val="204"/>
      <scheme val="minor"/>
    </font>
    <font>
      <sz val="12"/>
      <color indexed="8"/>
      <name val="Calibri"/>
      <family val="2"/>
      <charset val="204"/>
    </font>
    <font>
      <sz val="10"/>
      <color indexed="8"/>
      <name val="Times New Roman"/>
      <family val="1"/>
      <charset val="204"/>
    </font>
    <font>
      <sz val="11"/>
      <color rgb="FF006100"/>
      <name val="Calibri"/>
      <family val="2"/>
      <charset val="204"/>
      <scheme val="minor"/>
    </font>
    <font>
      <sz val="12"/>
      <color indexed="8"/>
      <name val="Times New Roman"/>
      <family val="1"/>
      <charset val="204"/>
    </font>
    <font>
      <b/>
      <sz val="16"/>
      <color indexed="8"/>
      <name val="Times New Roman"/>
      <family val="1"/>
      <charset val="204"/>
    </font>
    <font>
      <b/>
      <sz val="14"/>
      <color indexed="8"/>
      <name val="Times New Roman"/>
      <family val="1"/>
      <charset val="204"/>
    </font>
    <font>
      <b/>
      <sz val="16"/>
      <color theme="1"/>
      <name val="Times New Roman"/>
      <family val="1"/>
      <charset val="204"/>
    </font>
    <font>
      <sz val="14"/>
      <color indexed="8"/>
      <name val="Times New Roman"/>
      <family val="1"/>
      <charset val="204"/>
    </font>
    <font>
      <sz val="14"/>
      <name val="Times New Roman"/>
      <family val="1"/>
      <charset val="204"/>
    </font>
    <font>
      <b/>
      <sz val="12"/>
      <color indexed="8"/>
      <name val="Times New Roman"/>
      <family val="1"/>
      <charset val="204"/>
    </font>
    <font>
      <b/>
      <sz val="14"/>
      <name val="Times New Roman"/>
      <family val="1"/>
      <charset val="204"/>
    </font>
    <font>
      <b/>
      <sz val="18"/>
      <color theme="1"/>
      <name val="Calibri"/>
      <family val="2"/>
      <charset val="204"/>
      <scheme val="minor"/>
    </font>
    <font>
      <sz val="12"/>
      <color theme="1"/>
      <name val="Times New Roman"/>
      <family val="1"/>
      <charset val="204"/>
    </font>
    <font>
      <sz val="12"/>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rgb="FFC6EFCE"/>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2">
    <xf numFmtId="0" fontId="0" fillId="0" borderId="0"/>
    <xf numFmtId="0" fontId="3" fillId="2" borderId="0" applyNumberFormat="0" applyBorder="0" applyAlignment="0" applyProtection="0"/>
  </cellStyleXfs>
  <cellXfs count="189">
    <xf numFmtId="0" fontId="0" fillId="0" borderId="0" xfId="0"/>
    <xf numFmtId="0" fontId="1" fillId="0" borderId="0" xfId="0" applyFont="1"/>
    <xf numFmtId="0" fontId="1" fillId="0" borderId="0" xfId="0" applyFont="1" applyBorder="1"/>
    <xf numFmtId="0" fontId="0" fillId="0" borderId="0" xfId="0" applyBorder="1"/>
    <xf numFmtId="0" fontId="6" fillId="0" borderId="2"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6" fillId="0" borderId="3" xfId="0" applyFont="1" applyFill="1" applyBorder="1" applyAlignment="1">
      <alignment vertical="center" wrapText="1"/>
    </xf>
    <xf numFmtId="164" fontId="8" fillId="0" borderId="1"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xf>
    <xf numFmtId="164" fontId="6" fillId="0" borderId="2" xfId="0" applyNumberFormat="1" applyFont="1" applyFill="1" applyBorder="1" applyAlignment="1">
      <alignment horizontal="center" vertical="center" wrapText="1"/>
    </xf>
    <xf numFmtId="164" fontId="9" fillId="0" borderId="15" xfId="0" applyNumberFormat="1" applyFont="1" applyFill="1" applyBorder="1" applyAlignment="1">
      <alignment horizontal="center" vertical="center"/>
    </xf>
    <xf numFmtId="164" fontId="8" fillId="0" borderId="4" xfId="0" applyNumberFormat="1" applyFont="1" applyFill="1" applyBorder="1" applyAlignment="1">
      <alignment horizontal="center" vertical="center" wrapText="1"/>
    </xf>
    <xf numFmtId="0" fontId="4" fillId="0" borderId="1" xfId="0" applyFont="1" applyFill="1" applyBorder="1" applyAlignment="1">
      <alignment wrapText="1"/>
    </xf>
    <xf numFmtId="0" fontId="4" fillId="0" borderId="4" xfId="0" applyFont="1" applyFill="1" applyBorder="1" applyAlignment="1">
      <alignment wrapText="1"/>
    </xf>
    <xf numFmtId="0" fontId="10" fillId="0" borderId="2" xfId="0" applyFont="1" applyFill="1" applyBorder="1" applyAlignment="1">
      <alignment wrapText="1"/>
    </xf>
    <xf numFmtId="164" fontId="8" fillId="0" borderId="10"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xf>
    <xf numFmtId="164" fontId="8" fillId="0" borderId="18"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4" fontId="6" fillId="0" borderId="18" xfId="0" applyNumberFormat="1" applyFont="1" applyFill="1" applyBorder="1" applyAlignment="1">
      <alignment horizontal="center" vertical="center" wrapText="1"/>
    </xf>
    <xf numFmtId="0" fontId="4" fillId="0" borderId="3" xfId="0" applyFont="1" applyBorder="1" applyAlignment="1">
      <alignment horizontal="center" vertical="top" wrapText="1"/>
    </xf>
    <xf numFmtId="0" fontId="4" fillId="0" borderId="1" xfId="0" applyFont="1" applyBorder="1" applyAlignment="1">
      <alignment horizontal="center" vertical="top" wrapText="1"/>
    </xf>
    <xf numFmtId="0" fontId="4" fillId="0" borderId="3" xfId="0" applyFont="1" applyFill="1" applyBorder="1" applyAlignment="1">
      <alignment vertical="top" wrapText="1"/>
    </xf>
    <xf numFmtId="164" fontId="8" fillId="0" borderId="3" xfId="0" applyNumberFormat="1" applyFont="1" applyFill="1" applyBorder="1" applyAlignment="1">
      <alignment horizontal="center" vertical="top" wrapText="1"/>
    </xf>
    <xf numFmtId="164" fontId="9" fillId="0" borderId="3" xfId="0" applyNumberFormat="1" applyFont="1" applyFill="1" applyBorder="1" applyAlignment="1">
      <alignment horizontal="center" vertical="top"/>
    </xf>
    <xf numFmtId="164" fontId="8" fillId="0" borderId="1" xfId="0" applyNumberFormat="1" applyFont="1" applyFill="1" applyBorder="1" applyAlignment="1">
      <alignment horizontal="center" vertical="top" wrapText="1"/>
    </xf>
    <xf numFmtId="0" fontId="4" fillId="0" borderId="1" xfId="0" applyFont="1" applyFill="1" applyBorder="1" applyAlignment="1">
      <alignment vertical="top" wrapText="1"/>
    </xf>
    <xf numFmtId="0" fontId="4" fillId="0" borderId="10" xfId="0" applyFont="1" applyFill="1" applyBorder="1" applyAlignment="1">
      <alignment vertical="top" wrapText="1"/>
    </xf>
    <xf numFmtId="0" fontId="4" fillId="0" borderId="1" xfId="0" applyFont="1" applyFill="1" applyBorder="1" applyAlignment="1">
      <alignment vertical="center" wrapText="1"/>
    </xf>
    <xf numFmtId="0" fontId="4" fillId="0" borderId="4" xfId="0" applyFont="1" applyFill="1" applyBorder="1" applyAlignment="1">
      <alignment vertical="center" wrapText="1"/>
    </xf>
    <xf numFmtId="0" fontId="4" fillId="0" borderId="3" xfId="0" applyFont="1" applyFill="1" applyBorder="1" applyAlignment="1">
      <alignment vertical="center" wrapText="1"/>
    </xf>
    <xf numFmtId="0" fontId="10" fillId="0" borderId="2" xfId="0" applyFont="1" applyFill="1" applyBorder="1" applyAlignment="1">
      <alignment vertical="center" wrapText="1"/>
    </xf>
    <xf numFmtId="0" fontId="13" fillId="0" borderId="0" xfId="0" applyFont="1" applyAlignment="1">
      <alignment wrapText="1"/>
    </xf>
    <xf numFmtId="0" fontId="14" fillId="0" borderId="1" xfId="0" applyFont="1" applyFill="1" applyBorder="1" applyAlignment="1">
      <alignment wrapText="1"/>
    </xf>
    <xf numFmtId="0" fontId="10" fillId="0" borderId="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2" xfId="0" applyFont="1" applyFill="1" applyBorder="1" applyAlignment="1">
      <alignment vertical="center" wrapText="1"/>
    </xf>
    <xf numFmtId="165" fontId="6" fillId="0" borderId="2"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165" fontId="9" fillId="0" borderId="0" xfId="0" applyNumberFormat="1" applyFont="1" applyFill="1" applyBorder="1" applyAlignment="1">
      <alignment horizontal="center" vertical="center"/>
    </xf>
    <xf numFmtId="165" fontId="9" fillId="0" borderId="3" xfId="0" applyNumberFormat="1" applyFont="1" applyFill="1" applyBorder="1" applyAlignment="1">
      <alignment horizontal="center" vertical="top" wrapText="1"/>
    </xf>
    <xf numFmtId="165" fontId="8" fillId="0" borderId="3" xfId="0" applyNumberFormat="1" applyFont="1" applyFill="1" applyBorder="1" applyAlignment="1">
      <alignment horizontal="center" vertical="top" wrapText="1"/>
    </xf>
    <xf numFmtId="165" fontId="8" fillId="0" borderId="16" xfId="0" applyNumberFormat="1" applyFont="1" applyFill="1" applyBorder="1" applyAlignment="1">
      <alignment horizontal="center" vertical="center" wrapText="1"/>
    </xf>
    <xf numFmtId="165" fontId="9" fillId="0" borderId="20" xfId="0" applyNumberFormat="1" applyFont="1" applyFill="1" applyBorder="1" applyAlignment="1">
      <alignment horizontal="center" vertical="center"/>
    </xf>
    <xf numFmtId="165" fontId="8" fillId="0" borderId="12" xfId="0" applyNumberFormat="1" applyFont="1" applyFill="1" applyBorder="1" applyAlignment="1">
      <alignment horizontal="center" vertical="center" wrapText="1"/>
    </xf>
    <xf numFmtId="165" fontId="9" fillId="0" borderId="4" xfId="0" applyNumberFormat="1" applyFont="1" applyFill="1" applyBorder="1" applyAlignment="1">
      <alignment horizontal="center" vertical="center"/>
    </xf>
    <xf numFmtId="165" fontId="8" fillId="0" borderId="17" xfId="0" applyNumberFormat="1"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165" fontId="9" fillId="0" borderId="18" xfId="0" applyNumberFormat="1" applyFont="1" applyFill="1" applyBorder="1" applyAlignment="1">
      <alignment horizontal="center" vertical="top" wrapText="1"/>
    </xf>
    <xf numFmtId="165" fontId="8" fillId="0" borderId="1" xfId="0" applyNumberFormat="1" applyFont="1" applyFill="1" applyBorder="1" applyAlignment="1">
      <alignment horizontal="center" vertical="top" wrapText="1"/>
    </xf>
    <xf numFmtId="165" fontId="9" fillId="0" borderId="3" xfId="0" applyNumberFormat="1" applyFont="1" applyFill="1" applyBorder="1" applyAlignment="1">
      <alignment horizontal="center" vertical="center"/>
    </xf>
    <xf numFmtId="165" fontId="9" fillId="0" borderId="1" xfId="0" applyNumberFormat="1" applyFont="1" applyFill="1" applyBorder="1" applyAlignment="1">
      <alignment horizontal="center" vertical="top"/>
    </xf>
    <xf numFmtId="165" fontId="8" fillId="0" borderId="4" xfId="0" applyNumberFormat="1" applyFont="1" applyFill="1" applyBorder="1" applyAlignment="1">
      <alignment horizontal="center" vertical="center" wrapText="1"/>
    </xf>
    <xf numFmtId="165" fontId="9" fillId="0" borderId="3" xfId="0" applyNumberFormat="1" applyFont="1" applyFill="1" applyBorder="1" applyAlignment="1">
      <alignment horizontal="center" vertical="top"/>
    </xf>
    <xf numFmtId="165" fontId="9" fillId="0" borderId="14" xfId="0" applyNumberFormat="1" applyFont="1" applyFill="1" applyBorder="1" applyAlignment="1">
      <alignment horizontal="center" vertical="center"/>
    </xf>
    <xf numFmtId="165" fontId="9" fillId="0" borderId="12" xfId="0" applyNumberFormat="1" applyFont="1" applyFill="1" applyBorder="1" applyAlignment="1">
      <alignment horizontal="center" vertical="top"/>
    </xf>
    <xf numFmtId="165" fontId="8" fillId="0" borderId="12" xfId="0" applyNumberFormat="1" applyFont="1" applyFill="1" applyBorder="1" applyAlignment="1">
      <alignment horizontal="center" vertical="top" wrapText="1"/>
    </xf>
    <xf numFmtId="165" fontId="9" fillId="0" borderId="10" xfId="0" applyNumberFormat="1" applyFont="1" applyFill="1" applyBorder="1" applyAlignment="1">
      <alignment horizontal="center" vertical="center" wrapText="1"/>
    </xf>
    <xf numFmtId="165" fontId="9" fillId="0" borderId="3" xfId="0" applyNumberFormat="1" applyFont="1" applyFill="1" applyBorder="1" applyAlignment="1">
      <alignment horizontal="center" vertical="center" wrapText="1"/>
    </xf>
    <xf numFmtId="165" fontId="9" fillId="0" borderId="15" xfId="0" applyNumberFormat="1" applyFont="1" applyFill="1" applyBorder="1" applyAlignment="1">
      <alignment horizontal="center" vertical="top"/>
    </xf>
    <xf numFmtId="165" fontId="11" fillId="0" borderId="2" xfId="0" applyNumberFormat="1" applyFont="1" applyFill="1" applyBorder="1" applyAlignment="1">
      <alignment horizontal="center" vertical="center"/>
    </xf>
    <xf numFmtId="165" fontId="9" fillId="0" borderId="18" xfId="0" applyNumberFormat="1" applyFont="1" applyFill="1" applyBorder="1" applyAlignment="1">
      <alignment horizontal="center" vertical="center"/>
    </xf>
    <xf numFmtId="165" fontId="8" fillId="0" borderId="18" xfId="0" applyNumberFormat="1" applyFont="1" applyFill="1" applyBorder="1" applyAlignment="1">
      <alignment horizontal="center" vertical="center" wrapText="1"/>
    </xf>
    <xf numFmtId="165" fontId="9" fillId="0" borderId="10" xfId="0" applyNumberFormat="1" applyFont="1" applyFill="1" applyBorder="1" applyAlignment="1">
      <alignment horizontal="center" vertical="center"/>
    </xf>
    <xf numFmtId="165" fontId="8" fillId="0" borderId="10" xfId="0" applyNumberFormat="1" applyFont="1" applyFill="1" applyBorder="1" applyAlignment="1">
      <alignment horizontal="center" vertical="center" wrapText="1"/>
    </xf>
    <xf numFmtId="165" fontId="7" fillId="0" borderId="1" xfId="0" applyNumberFormat="1" applyFont="1" applyFill="1" applyBorder="1" applyAlignment="1">
      <alignment horizontal="center" vertical="center"/>
    </xf>
    <xf numFmtId="165" fontId="5" fillId="0" borderId="4" xfId="0" applyNumberFormat="1" applyFont="1" applyFill="1" applyBorder="1" applyAlignment="1">
      <alignment horizontal="center" vertical="center" wrapText="1"/>
    </xf>
    <xf numFmtId="165" fontId="7" fillId="0" borderId="3" xfId="0" applyNumberFormat="1" applyFont="1" applyFill="1" applyBorder="1" applyAlignment="1">
      <alignment horizontal="center" vertical="center"/>
    </xf>
    <xf numFmtId="165" fontId="5" fillId="0" borderId="3" xfId="0" applyNumberFormat="1" applyFont="1" applyFill="1" applyBorder="1" applyAlignment="1">
      <alignment horizontal="center" vertical="center" wrapText="1"/>
    </xf>
    <xf numFmtId="164" fontId="8" fillId="0" borderId="12" xfId="0" applyNumberFormat="1" applyFont="1" applyFill="1" applyBorder="1" applyAlignment="1">
      <alignment horizontal="center" vertical="center" wrapText="1"/>
    </xf>
    <xf numFmtId="165" fontId="9" fillId="0" borderId="15" xfId="0" applyNumberFormat="1" applyFont="1" applyFill="1" applyBorder="1" applyAlignment="1">
      <alignment horizontal="center" vertical="center"/>
    </xf>
    <xf numFmtId="165" fontId="7" fillId="0" borderId="18" xfId="0" applyNumberFormat="1" applyFont="1" applyFill="1" applyBorder="1" applyAlignment="1">
      <alignment horizontal="center" vertical="center"/>
    </xf>
    <xf numFmtId="165" fontId="5" fillId="0" borderId="12" xfId="0" applyNumberFormat="1" applyFont="1" applyFill="1" applyBorder="1" applyAlignment="1">
      <alignment horizontal="center" vertical="center" wrapText="1"/>
    </xf>
    <xf numFmtId="165" fontId="11" fillId="0" borderId="12" xfId="0" applyNumberFormat="1" applyFont="1" applyFill="1" applyBorder="1" applyAlignment="1">
      <alignment horizontal="center" vertical="center"/>
    </xf>
    <xf numFmtId="165" fontId="6" fillId="0" borderId="12" xfId="0" applyNumberFormat="1" applyFont="1" applyFill="1" applyBorder="1" applyAlignment="1">
      <alignment horizontal="center" vertical="center" wrapText="1"/>
    </xf>
    <xf numFmtId="0" fontId="1" fillId="0" borderId="0" xfId="0" applyFont="1" applyFill="1" applyBorder="1"/>
    <xf numFmtId="0" fontId="1" fillId="0" borderId="0" xfId="0" applyFont="1" applyFill="1"/>
    <xf numFmtId="0" fontId="0" fillId="0" borderId="0" xfId="0" applyFill="1"/>
    <xf numFmtId="0" fontId="3" fillId="0" borderId="0" xfId="1" applyFill="1"/>
    <xf numFmtId="0" fontId="2" fillId="0" borderId="0" xfId="0" applyFont="1" applyFill="1" applyAlignment="1">
      <alignment horizontal="center" wrapText="1"/>
    </xf>
    <xf numFmtId="0" fontId="1" fillId="0" borderId="15" xfId="0" applyFont="1" applyFill="1" applyBorder="1"/>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6" xfId="0" applyBorder="1" applyAlignment="1">
      <alignment horizontal="center"/>
    </xf>
    <xf numFmtId="0" fontId="0" fillId="0" borderId="0" xfId="0" applyBorder="1" applyAlignment="1">
      <alignment horizontal="center"/>
    </xf>
    <xf numFmtId="0" fontId="0" fillId="0" borderId="27" xfId="0" applyBorder="1" applyAlignment="1">
      <alignment horizontal="center"/>
    </xf>
    <xf numFmtId="0" fontId="0" fillId="0" borderId="24" xfId="0" applyBorder="1" applyAlignment="1">
      <alignment horizontal="center"/>
    </xf>
    <xf numFmtId="0" fontId="0" fillId="0" borderId="15" xfId="0" applyBorder="1" applyAlignment="1">
      <alignment horizontal="center"/>
    </xf>
    <xf numFmtId="0" fontId="0" fillId="0" borderId="25" xfId="0" applyBorder="1" applyAlignment="1">
      <alignment horizontal="center"/>
    </xf>
    <xf numFmtId="0" fontId="14" fillId="0" borderId="21" xfId="0" applyFont="1" applyFill="1" applyBorder="1" applyAlignment="1">
      <alignment vertical="top" wrapText="1"/>
    </xf>
    <xf numFmtId="0" fontId="14" fillId="0" borderId="22" xfId="0" applyFont="1" applyFill="1" applyBorder="1" applyAlignment="1">
      <alignment vertical="top" wrapText="1"/>
    </xf>
    <xf numFmtId="0" fontId="14" fillId="0" borderId="23" xfId="0" applyFont="1" applyFill="1" applyBorder="1" applyAlignment="1">
      <alignment vertical="top" wrapText="1"/>
    </xf>
    <xf numFmtId="0" fontId="14" fillId="0" borderId="26" xfId="0" applyFont="1" applyFill="1" applyBorder="1" applyAlignment="1">
      <alignment vertical="top" wrapText="1"/>
    </xf>
    <xf numFmtId="0" fontId="14" fillId="0" borderId="0" xfId="0" applyFont="1" applyFill="1" applyBorder="1" applyAlignment="1">
      <alignment vertical="top" wrapText="1"/>
    </xf>
    <xf numFmtId="0" fontId="14" fillId="0" borderId="27" xfId="0" applyFont="1" applyFill="1" applyBorder="1" applyAlignment="1">
      <alignment vertical="top" wrapText="1"/>
    </xf>
    <xf numFmtId="0" fontId="14" fillId="0" borderId="24" xfId="0" applyFont="1" applyFill="1" applyBorder="1" applyAlignment="1">
      <alignment vertical="top" wrapText="1"/>
    </xf>
    <xf numFmtId="0" fontId="14" fillId="0" borderId="15" xfId="0" applyFont="1" applyFill="1" applyBorder="1" applyAlignment="1">
      <alignment vertical="top" wrapText="1"/>
    </xf>
    <xf numFmtId="0" fontId="14" fillId="0" borderId="25" xfId="0" applyFont="1" applyFill="1" applyBorder="1" applyAlignment="1">
      <alignment vertical="top" wrapText="1"/>
    </xf>
    <xf numFmtId="0" fontId="6"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24" xfId="0" applyFont="1" applyBorder="1" applyAlignment="1">
      <alignment horizontal="center" vertical="top" wrapText="1"/>
    </xf>
    <xf numFmtId="0" fontId="4" fillId="0" borderId="15" xfId="0" applyFont="1" applyBorder="1" applyAlignment="1">
      <alignment horizontal="center" vertical="top" wrapText="1"/>
    </xf>
    <xf numFmtId="0" fontId="4" fillId="0" borderId="25" xfId="0" applyFont="1" applyBorder="1" applyAlignment="1">
      <alignment horizontal="center" vertical="top" wrapText="1"/>
    </xf>
    <xf numFmtId="0" fontId="4" fillId="0" borderId="21" xfId="0" applyFont="1" applyFill="1" applyBorder="1" applyAlignment="1">
      <alignment vertical="top" wrapText="1"/>
    </xf>
    <xf numFmtId="0" fontId="4" fillId="0" borderId="22" xfId="0" applyFont="1" applyFill="1" applyBorder="1" applyAlignment="1">
      <alignment vertical="top" wrapText="1"/>
    </xf>
    <xf numFmtId="0" fontId="4" fillId="0" borderId="23" xfId="0" applyFont="1" applyFill="1" applyBorder="1" applyAlignment="1">
      <alignment vertical="top" wrapText="1"/>
    </xf>
    <xf numFmtId="0" fontId="4" fillId="0" borderId="26" xfId="0" applyFont="1" applyFill="1" applyBorder="1" applyAlignment="1">
      <alignment vertical="top" wrapText="1"/>
    </xf>
    <xf numFmtId="0" fontId="4" fillId="0" borderId="0" xfId="0" applyFont="1" applyFill="1" applyBorder="1" applyAlignment="1">
      <alignment vertical="top" wrapText="1"/>
    </xf>
    <xf numFmtId="0" fontId="4" fillId="0" borderId="27" xfId="0" applyFont="1" applyFill="1" applyBorder="1" applyAlignment="1">
      <alignment vertical="top" wrapText="1"/>
    </xf>
    <xf numFmtId="0" fontId="4" fillId="0" borderId="24" xfId="0" applyFont="1" applyFill="1" applyBorder="1" applyAlignment="1">
      <alignment vertical="top" wrapText="1"/>
    </xf>
    <xf numFmtId="0" fontId="4" fillId="0" borderId="15" xfId="0" applyFont="1" applyFill="1" applyBorder="1" applyAlignment="1">
      <alignment vertical="top" wrapText="1"/>
    </xf>
    <xf numFmtId="0" fontId="4" fillId="0" borderId="25" xfId="0" applyFont="1" applyFill="1" applyBorder="1" applyAlignment="1">
      <alignment vertical="top" wrapText="1"/>
    </xf>
    <xf numFmtId="0" fontId="4" fillId="0" borderId="2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25" xfId="0" applyFont="1" applyFill="1" applyBorder="1" applyAlignment="1">
      <alignment horizontal="left" vertical="top" wrapText="1"/>
    </xf>
    <xf numFmtId="0" fontId="13" fillId="0" borderId="21" xfId="0" applyFont="1" applyFill="1" applyBorder="1" applyAlignment="1">
      <alignment vertical="top" wrapText="1"/>
    </xf>
    <xf numFmtId="0" fontId="13" fillId="0" borderId="22" xfId="0" applyFont="1" applyFill="1" applyBorder="1" applyAlignment="1">
      <alignment vertical="top" wrapText="1"/>
    </xf>
    <xf numFmtId="0" fontId="13" fillId="0" borderId="23" xfId="0" applyFont="1" applyFill="1" applyBorder="1" applyAlignment="1">
      <alignment vertical="top" wrapText="1"/>
    </xf>
    <xf numFmtId="0" fontId="13" fillId="0" borderId="26" xfId="0" applyFont="1" applyFill="1" applyBorder="1" applyAlignment="1">
      <alignment vertical="top" wrapText="1"/>
    </xf>
    <xf numFmtId="0" fontId="13" fillId="0" borderId="0" xfId="0" applyFont="1" applyFill="1" applyBorder="1" applyAlignment="1">
      <alignment vertical="top" wrapText="1"/>
    </xf>
    <xf numFmtId="0" fontId="13" fillId="0" borderId="27" xfId="0" applyFont="1" applyFill="1" applyBorder="1" applyAlignment="1">
      <alignment vertical="top" wrapText="1"/>
    </xf>
    <xf numFmtId="0" fontId="13" fillId="0" borderId="24" xfId="0" applyFont="1" applyFill="1" applyBorder="1" applyAlignment="1">
      <alignment vertical="top" wrapText="1"/>
    </xf>
    <xf numFmtId="0" fontId="13" fillId="0" borderId="15" xfId="0" applyFont="1" applyFill="1" applyBorder="1" applyAlignment="1">
      <alignment vertical="top" wrapText="1"/>
    </xf>
    <xf numFmtId="0" fontId="13" fillId="0" borderId="25" xfId="0" applyFont="1" applyFill="1" applyBorder="1" applyAlignment="1">
      <alignment vertical="top" wrapText="1"/>
    </xf>
    <xf numFmtId="0" fontId="15" fillId="0" borderId="22" xfId="0" applyFont="1" applyFill="1" applyBorder="1" applyAlignment="1">
      <alignment vertical="top" wrapText="1"/>
    </xf>
    <xf numFmtId="0" fontId="15" fillId="0" borderId="23" xfId="0" applyFont="1" applyFill="1" applyBorder="1" applyAlignment="1">
      <alignment vertical="top" wrapText="1"/>
    </xf>
    <xf numFmtId="0" fontId="15" fillId="0" borderId="26" xfId="0" applyFont="1" applyFill="1" applyBorder="1" applyAlignment="1">
      <alignment vertical="top" wrapText="1"/>
    </xf>
    <xf numFmtId="0" fontId="15" fillId="0" borderId="0" xfId="0" applyFont="1" applyFill="1" applyBorder="1" applyAlignment="1">
      <alignment vertical="top" wrapText="1"/>
    </xf>
    <xf numFmtId="0" fontId="15" fillId="0" borderId="27" xfId="0" applyFont="1" applyFill="1" applyBorder="1" applyAlignment="1">
      <alignment vertical="top" wrapText="1"/>
    </xf>
    <xf numFmtId="0" fontId="15" fillId="0" borderId="24" xfId="0" applyFont="1" applyFill="1" applyBorder="1" applyAlignment="1">
      <alignment vertical="top" wrapText="1"/>
    </xf>
    <xf numFmtId="0" fontId="15" fillId="0" borderId="15" xfId="0" applyFont="1" applyFill="1" applyBorder="1" applyAlignment="1">
      <alignment vertical="top" wrapText="1"/>
    </xf>
    <xf numFmtId="0" fontId="15" fillId="0" borderId="25" xfId="0" applyFont="1" applyFill="1" applyBorder="1" applyAlignment="1">
      <alignment vertical="top" wrapText="1"/>
    </xf>
    <xf numFmtId="0" fontId="1" fillId="0" borderId="6" xfId="0" applyFont="1" applyFill="1" applyBorder="1" applyAlignment="1">
      <alignment horizontal="center" vertical="top"/>
    </xf>
    <xf numFmtId="0" fontId="1" fillId="0" borderId="7" xfId="0" applyFont="1" applyFill="1" applyBorder="1" applyAlignment="1">
      <alignment horizontal="center" vertical="top"/>
    </xf>
    <xf numFmtId="0" fontId="8" fillId="0" borderId="5" xfId="0" applyFont="1" applyFill="1" applyBorder="1" applyAlignment="1">
      <alignment horizontal="center" vertical="top" wrapText="1"/>
    </xf>
    <xf numFmtId="0" fontId="8" fillId="0" borderId="12" xfId="0"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1"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3" xfId="0" applyFont="1" applyFill="1" applyBorder="1" applyAlignment="1">
      <alignment horizontal="center" vertical="top" wrapText="1"/>
    </xf>
    <xf numFmtId="0" fontId="1" fillId="0" borderId="19" xfId="0" applyFont="1" applyFill="1" applyBorder="1" applyAlignment="1">
      <alignment horizontal="center" vertical="top"/>
    </xf>
    <xf numFmtId="0" fontId="1" fillId="0" borderId="11" xfId="0" applyFont="1" applyFill="1" applyBorder="1" applyAlignment="1">
      <alignment horizontal="center" vertical="top"/>
    </xf>
    <xf numFmtId="0" fontId="1" fillId="0" borderId="13" xfId="0" applyFont="1" applyFill="1" applyBorder="1" applyAlignment="1">
      <alignment horizontal="center" vertical="top"/>
    </xf>
    <xf numFmtId="0" fontId="1" fillId="0" borderId="8" xfId="0" applyFont="1" applyFill="1" applyBorder="1" applyAlignment="1">
      <alignment horizontal="center" vertical="top"/>
    </xf>
    <xf numFmtId="0" fontId="1" fillId="0" borderId="9" xfId="0" applyFont="1" applyFill="1" applyBorder="1" applyAlignment="1">
      <alignment horizontal="center" vertical="top"/>
    </xf>
    <xf numFmtId="0" fontId="5" fillId="0" borderId="5" xfId="0" applyFont="1" applyBorder="1" applyAlignment="1">
      <alignment horizontal="center" vertical="top"/>
    </xf>
    <xf numFmtId="0" fontId="5" fillId="0" borderId="12" xfId="0" applyFont="1" applyBorder="1" applyAlignment="1">
      <alignment horizontal="center" vertical="top"/>
    </xf>
    <xf numFmtId="0" fontId="5" fillId="0" borderId="10" xfId="0" applyFont="1" applyBorder="1" applyAlignment="1">
      <alignment horizontal="center" vertical="top"/>
    </xf>
    <xf numFmtId="0" fontId="4" fillId="0" borderId="5" xfId="0" applyFont="1" applyBorder="1" applyAlignment="1">
      <alignment horizontal="center" vertical="top" wrapText="1"/>
    </xf>
    <xf numFmtId="0" fontId="4" fillId="0" borderId="10" xfId="0" applyFont="1" applyBorder="1" applyAlignment="1">
      <alignment horizontal="center" vertical="top" wrapText="1"/>
    </xf>
    <xf numFmtId="0" fontId="1" fillId="0" borderId="6" xfId="0" applyFont="1" applyBorder="1" applyAlignment="1">
      <alignment horizontal="left" vertical="top" indent="1"/>
    </xf>
    <xf numFmtId="0" fontId="1" fillId="0" borderId="8" xfId="0" applyFont="1" applyBorder="1" applyAlignment="1">
      <alignment horizontal="left" vertical="top" indent="1"/>
    </xf>
    <xf numFmtId="0" fontId="8" fillId="0" borderId="30" xfId="0" applyFont="1" applyFill="1" applyBorder="1" applyAlignment="1">
      <alignment horizontal="center" vertical="top" wrapText="1"/>
    </xf>
    <xf numFmtId="0" fontId="0" fillId="0" borderId="31" xfId="0" applyFill="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0" fillId="0" borderId="22" xfId="0" applyFill="1" applyBorder="1" applyAlignment="1">
      <alignment vertical="top" wrapText="1"/>
    </xf>
    <xf numFmtId="0" fontId="0" fillId="0" borderId="23" xfId="0" applyFill="1" applyBorder="1" applyAlignment="1">
      <alignment vertical="top" wrapText="1"/>
    </xf>
    <xf numFmtId="0" fontId="0" fillId="0" borderId="26" xfId="0" applyFill="1" applyBorder="1" applyAlignment="1">
      <alignment vertical="top" wrapText="1"/>
    </xf>
    <xf numFmtId="0" fontId="0" fillId="0" borderId="0" xfId="0" applyFill="1" applyAlignment="1">
      <alignment vertical="top" wrapText="1"/>
    </xf>
    <xf numFmtId="0" fontId="0" fillId="0" borderId="27" xfId="0" applyFill="1" applyBorder="1" applyAlignment="1">
      <alignment vertical="top" wrapText="1"/>
    </xf>
    <xf numFmtId="0" fontId="0" fillId="0" borderId="24" xfId="0" applyFill="1" applyBorder="1" applyAlignment="1">
      <alignment vertical="top" wrapText="1"/>
    </xf>
    <xf numFmtId="0" fontId="0" fillId="0" borderId="15" xfId="0" applyFill="1" applyBorder="1" applyAlignment="1">
      <alignment vertical="top" wrapText="1"/>
    </xf>
    <xf numFmtId="0" fontId="0" fillId="0" borderId="25" xfId="0" applyFill="1" applyBorder="1" applyAlignment="1">
      <alignment vertical="top" wrapText="1"/>
    </xf>
    <xf numFmtId="0" fontId="5" fillId="0" borderId="26" xfId="0" applyFont="1" applyBorder="1" applyAlignment="1">
      <alignment horizontal="center" vertical="top"/>
    </xf>
    <xf numFmtId="0" fontId="5" fillId="0" borderId="30" xfId="0" applyFont="1" applyBorder="1" applyAlignment="1">
      <alignment horizontal="center" vertical="top"/>
    </xf>
    <xf numFmtId="0" fontId="5" fillId="0" borderId="31" xfId="0" applyFont="1" applyBorder="1" applyAlignment="1">
      <alignment horizontal="center" vertical="top"/>
    </xf>
    <xf numFmtId="0" fontId="5" fillId="0" borderId="24" xfId="0" applyFont="1" applyBorder="1" applyAlignment="1">
      <alignment horizontal="center" vertical="top"/>
    </xf>
    <xf numFmtId="0" fontId="5" fillId="0" borderId="32" xfId="0" applyFont="1" applyBorder="1" applyAlignment="1">
      <alignment horizontal="center" vertical="top"/>
    </xf>
    <xf numFmtId="0" fontId="0" fillId="0" borderId="26" xfId="0" applyBorder="1" applyAlignment="1">
      <alignment wrapText="1"/>
    </xf>
    <xf numFmtId="0" fontId="0" fillId="0" borderId="26" xfId="0" applyBorder="1" applyAlignment="1"/>
    <xf numFmtId="0" fontId="1" fillId="0" borderId="4" xfId="0" applyFont="1" applyFill="1" applyBorder="1" applyAlignment="1">
      <alignment horizontal="center" vertical="top"/>
    </xf>
    <xf numFmtId="0" fontId="0" fillId="0" borderId="12" xfId="0" applyFill="1" applyBorder="1" applyAlignment="1">
      <alignment horizontal="center" vertical="top"/>
    </xf>
    <xf numFmtId="0" fontId="0" fillId="0" borderId="18" xfId="0" applyFill="1" applyBorder="1" applyAlignment="1">
      <alignment horizontal="center" vertical="top"/>
    </xf>
    <xf numFmtId="0" fontId="0" fillId="0" borderId="12" xfId="0" applyFill="1" applyBorder="1" applyAlignment="1">
      <alignment horizontal="center" vertical="top" wrapText="1"/>
    </xf>
    <xf numFmtId="0" fontId="0" fillId="0" borderId="10" xfId="0" applyFill="1" applyBorder="1" applyAlignment="1">
      <alignment horizontal="center" vertical="top" wrapText="1"/>
    </xf>
    <xf numFmtId="49" fontId="12" fillId="0" borderId="0" xfId="0" applyNumberFormat="1" applyFont="1" applyBorder="1" applyAlignment="1">
      <alignment horizontal="center" wrapText="1"/>
    </xf>
    <xf numFmtId="0" fontId="8" fillId="0" borderId="28" xfId="0" applyFont="1" applyFill="1" applyBorder="1" applyAlignment="1">
      <alignment horizontal="center" vertical="top" wrapText="1"/>
    </xf>
    <xf numFmtId="0" fontId="8" fillId="0" borderId="20" xfId="0" applyFont="1" applyFill="1" applyBorder="1" applyAlignment="1">
      <alignment horizontal="center" vertical="top" wrapText="1"/>
    </xf>
    <xf numFmtId="0" fontId="8" fillId="0" borderId="29" xfId="0" applyFont="1" applyFill="1" applyBorder="1" applyAlignment="1">
      <alignment horizontal="center" vertical="top" wrapText="1"/>
    </xf>
  </cellXfs>
  <cellStyles count="2">
    <cellStyle name="Обычный" xfId="0" builtinId="0"/>
    <cellStyle name="Хороший" xfId="1"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zrjadnovaTG/Desktop/&#1087;&#1088;&#1086;&#1075;&#1088;&#1072;&#1084;&#1084;&#1099;_31.09.202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РБ на год (КВСР)_1"/>
    </sheetNames>
    <sheetDataSet>
      <sheetData sheetId="0">
        <row r="702">
          <cell r="X702">
            <v>2283.8004000000001</v>
          </cell>
          <cell r="AA702">
            <v>2005.7237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X111"/>
  <sheetViews>
    <sheetView tabSelected="1" topLeftCell="A82" zoomScale="70" zoomScaleNormal="70" workbookViewId="0">
      <selection activeCell="E92" sqref="E92"/>
    </sheetView>
  </sheetViews>
  <sheetFormatPr defaultRowHeight="15" x14ac:dyDescent="0.25"/>
  <cols>
    <col min="1" max="1" width="5.7109375" customWidth="1"/>
    <col min="2" max="2" width="29.42578125" customWidth="1"/>
    <col min="3" max="3" width="23.7109375" customWidth="1"/>
    <col min="4" max="4" width="23.28515625" customWidth="1"/>
    <col min="5" max="5" width="23.140625" customWidth="1"/>
    <col min="6" max="6" width="18.85546875" customWidth="1"/>
    <col min="7" max="7" width="13" customWidth="1"/>
    <col min="8" max="8" width="0.140625" customWidth="1"/>
    <col min="9" max="12" width="9.140625" hidden="1" customWidth="1"/>
    <col min="16" max="16" width="9.140625" customWidth="1"/>
    <col min="22" max="22" width="27.7109375" customWidth="1"/>
    <col min="23" max="23" width="41.85546875" customWidth="1"/>
  </cols>
  <sheetData>
    <row r="2" spans="1:76" ht="24" customHeight="1" thickBot="1" x14ac:dyDescent="0.4">
      <c r="A2" s="185" t="s">
        <v>65</v>
      </c>
      <c r="B2" s="185"/>
      <c r="C2" s="185"/>
      <c r="D2" s="185"/>
      <c r="E2" s="185"/>
      <c r="F2" s="185"/>
      <c r="G2" s="185"/>
      <c r="H2" s="185"/>
      <c r="I2" s="185"/>
      <c r="J2" s="185"/>
      <c r="K2" s="185"/>
      <c r="L2" s="185"/>
      <c r="M2" s="185"/>
      <c r="N2" s="185"/>
      <c r="O2" s="185"/>
      <c r="P2" s="185"/>
      <c r="Q2" s="185"/>
      <c r="R2" s="185"/>
      <c r="S2" s="185"/>
      <c r="T2" s="185"/>
      <c r="U2" s="185"/>
      <c r="V2" s="185"/>
    </row>
    <row r="3" spans="1:76" ht="47.25" customHeight="1" x14ac:dyDescent="0.25">
      <c r="A3" s="159" t="s">
        <v>37</v>
      </c>
      <c r="B3" s="163" t="s">
        <v>15</v>
      </c>
      <c r="C3" s="157" t="s">
        <v>16</v>
      </c>
      <c r="D3" s="157" t="s">
        <v>0</v>
      </c>
      <c r="E3" s="163" t="s">
        <v>63</v>
      </c>
      <c r="F3" s="163" t="s">
        <v>70</v>
      </c>
      <c r="G3" s="163"/>
      <c r="H3" s="1"/>
      <c r="I3" s="1"/>
      <c r="J3" s="1"/>
      <c r="K3" s="1"/>
      <c r="L3" s="1"/>
      <c r="M3" s="102" t="s">
        <v>66</v>
      </c>
      <c r="N3" s="103"/>
      <c r="O3" s="103"/>
      <c r="P3" s="103"/>
      <c r="Q3" s="103"/>
      <c r="R3" s="103"/>
      <c r="S3" s="103"/>
      <c r="T3" s="103"/>
      <c r="U3" s="103"/>
      <c r="V3" s="104"/>
    </row>
    <row r="4" spans="1:76" ht="35.25" customHeight="1" thickBot="1" x14ac:dyDescent="0.3">
      <c r="A4" s="160"/>
      <c r="B4" s="164"/>
      <c r="C4" s="158"/>
      <c r="D4" s="158"/>
      <c r="E4" s="164"/>
      <c r="F4" s="22" t="s">
        <v>13</v>
      </c>
      <c r="G4" s="23" t="s">
        <v>14</v>
      </c>
      <c r="H4" s="2"/>
      <c r="I4" s="2"/>
      <c r="J4" s="2"/>
      <c r="K4" s="2"/>
      <c r="L4" s="2"/>
      <c r="M4" s="105"/>
      <c r="N4" s="106"/>
      <c r="O4" s="106"/>
      <c r="P4" s="106"/>
      <c r="Q4" s="106"/>
      <c r="R4" s="106"/>
      <c r="S4" s="106"/>
      <c r="T4" s="106"/>
      <c r="U4" s="106"/>
      <c r="V4" s="107"/>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row>
    <row r="5" spans="1:76" ht="33" customHeight="1" x14ac:dyDescent="0.25">
      <c r="A5" s="140">
        <v>1</v>
      </c>
      <c r="B5" s="145" t="s">
        <v>36</v>
      </c>
      <c r="C5" s="142" t="s">
        <v>35</v>
      </c>
      <c r="D5" s="33" t="s">
        <v>1</v>
      </c>
      <c r="E5" s="40">
        <f>E6+E7+E8+E9</f>
        <v>2456962.1</v>
      </c>
      <c r="F5" s="40">
        <f>F6+F7+F8+F9</f>
        <v>1354014.7000000002</v>
      </c>
      <c r="G5" s="20">
        <f>F5/E5*100</f>
        <v>55.109303476842406</v>
      </c>
      <c r="H5" s="78"/>
      <c r="I5" s="78"/>
      <c r="J5" s="78"/>
      <c r="K5" s="78"/>
      <c r="L5" s="78"/>
      <c r="M5" s="108" t="s">
        <v>81</v>
      </c>
      <c r="N5" s="109"/>
      <c r="O5" s="109"/>
      <c r="P5" s="109"/>
      <c r="Q5" s="109"/>
      <c r="R5" s="109"/>
      <c r="S5" s="109"/>
      <c r="T5" s="109"/>
      <c r="U5" s="109"/>
      <c r="V5" s="110"/>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row>
    <row r="6" spans="1:76" ht="33" customHeight="1" x14ac:dyDescent="0.25">
      <c r="A6" s="141"/>
      <c r="B6" s="146"/>
      <c r="C6" s="143"/>
      <c r="D6" s="30" t="s">
        <v>51</v>
      </c>
      <c r="E6" s="41">
        <v>45446.1</v>
      </c>
      <c r="F6" s="41">
        <v>30296.9</v>
      </c>
      <c r="G6" s="8">
        <f>F6/E6*100</f>
        <v>66.665566462248691</v>
      </c>
      <c r="H6" s="79"/>
      <c r="I6" s="79"/>
      <c r="J6" s="79"/>
      <c r="K6" s="79"/>
      <c r="L6" s="79"/>
      <c r="M6" s="111"/>
      <c r="N6" s="112"/>
      <c r="O6" s="112"/>
      <c r="P6" s="112"/>
      <c r="Q6" s="112"/>
      <c r="R6" s="112"/>
      <c r="S6" s="112"/>
      <c r="T6" s="112"/>
      <c r="U6" s="112"/>
      <c r="V6" s="113"/>
    </row>
    <row r="7" spans="1:76" ht="33.75" customHeight="1" x14ac:dyDescent="0.25">
      <c r="A7" s="141"/>
      <c r="B7" s="146"/>
      <c r="C7" s="143"/>
      <c r="D7" s="30" t="s">
        <v>12</v>
      </c>
      <c r="E7" s="41">
        <v>1902317.1</v>
      </c>
      <c r="F7" s="41">
        <v>1005667.3</v>
      </c>
      <c r="G7" s="8">
        <f>F7/E7*100</f>
        <v>52.865387163896074</v>
      </c>
      <c r="H7" s="79"/>
      <c r="I7" s="79"/>
      <c r="J7" s="79"/>
      <c r="K7" s="79"/>
      <c r="L7" s="79"/>
      <c r="M7" s="111"/>
      <c r="N7" s="112"/>
      <c r="O7" s="112"/>
      <c r="P7" s="112"/>
      <c r="Q7" s="112"/>
      <c r="R7" s="112"/>
      <c r="S7" s="112"/>
      <c r="T7" s="112"/>
      <c r="U7" s="112"/>
      <c r="V7" s="113"/>
    </row>
    <row r="8" spans="1:76" ht="32.25" customHeight="1" x14ac:dyDescent="0.25">
      <c r="A8" s="153"/>
      <c r="B8" s="147"/>
      <c r="C8" s="143"/>
      <c r="D8" s="31" t="s">
        <v>11</v>
      </c>
      <c r="E8" s="55">
        <v>509198.9</v>
      </c>
      <c r="F8" s="55">
        <v>318050.5</v>
      </c>
      <c r="G8" s="13">
        <f>F8/E8*100</f>
        <v>62.460955826888075</v>
      </c>
      <c r="H8" s="79"/>
      <c r="I8" s="79"/>
      <c r="J8" s="79"/>
      <c r="K8" s="79"/>
      <c r="L8" s="79"/>
      <c r="M8" s="111"/>
      <c r="N8" s="112"/>
      <c r="O8" s="112"/>
      <c r="P8" s="112"/>
      <c r="Q8" s="112"/>
      <c r="R8" s="112"/>
      <c r="S8" s="112"/>
      <c r="T8" s="112"/>
      <c r="U8" s="112"/>
      <c r="V8" s="113"/>
    </row>
    <row r="9" spans="1:76" ht="126.75" customHeight="1" thickBot="1" x14ac:dyDescent="0.3">
      <c r="A9" s="152"/>
      <c r="B9" s="148"/>
      <c r="C9" s="144"/>
      <c r="D9" s="24" t="s">
        <v>53</v>
      </c>
      <c r="E9" s="44">
        <v>0</v>
      </c>
      <c r="F9" s="44">
        <v>0</v>
      </c>
      <c r="G9" s="25">
        <v>0</v>
      </c>
      <c r="H9" s="79"/>
      <c r="I9" s="79"/>
      <c r="J9" s="79"/>
      <c r="K9" s="79"/>
      <c r="L9" s="79"/>
      <c r="M9" s="114"/>
      <c r="N9" s="115"/>
      <c r="O9" s="115"/>
      <c r="P9" s="115"/>
      <c r="Q9" s="115"/>
      <c r="R9" s="115"/>
      <c r="S9" s="115"/>
      <c r="T9" s="115"/>
      <c r="U9" s="115"/>
      <c r="V9" s="116"/>
    </row>
    <row r="10" spans="1:76" ht="32.25" customHeight="1" x14ac:dyDescent="0.25">
      <c r="A10" s="140">
        <v>2</v>
      </c>
      <c r="B10" s="145" t="s">
        <v>18</v>
      </c>
      <c r="C10" s="142" t="s">
        <v>17</v>
      </c>
      <c r="D10" s="16" t="s">
        <v>1</v>
      </c>
      <c r="E10" s="40">
        <f>E11+E12+E13+E14</f>
        <v>178866.2</v>
      </c>
      <c r="F10" s="40">
        <f>F11+F12+F13+F14</f>
        <v>94600</v>
      </c>
      <c r="G10" s="40">
        <f>F10/E10*100</f>
        <v>52.888695572444654</v>
      </c>
      <c r="H10" s="79"/>
      <c r="I10" s="79"/>
      <c r="J10" s="79"/>
      <c r="K10" s="79"/>
      <c r="L10" s="79"/>
      <c r="M10" s="108" t="s">
        <v>69</v>
      </c>
      <c r="N10" s="109"/>
      <c r="O10" s="109"/>
      <c r="P10" s="109"/>
      <c r="Q10" s="109"/>
      <c r="R10" s="109"/>
      <c r="S10" s="109"/>
      <c r="T10" s="109"/>
      <c r="U10" s="109"/>
      <c r="V10" s="110"/>
    </row>
    <row r="11" spans="1:76" ht="25.5" customHeight="1" x14ac:dyDescent="0.25">
      <c r="A11" s="141"/>
      <c r="B11" s="146"/>
      <c r="C11" s="143"/>
      <c r="D11" s="14" t="s">
        <v>51</v>
      </c>
      <c r="E11" s="41">
        <v>0</v>
      </c>
      <c r="F11" s="41">
        <v>0</v>
      </c>
      <c r="G11" s="41">
        <v>0</v>
      </c>
      <c r="H11" s="79"/>
      <c r="I11" s="79"/>
      <c r="J11" s="79"/>
      <c r="K11" s="79"/>
      <c r="L11" s="79"/>
      <c r="M11" s="111"/>
      <c r="N11" s="112"/>
      <c r="O11" s="112"/>
      <c r="P11" s="112"/>
      <c r="Q11" s="112"/>
      <c r="R11" s="112"/>
      <c r="S11" s="112"/>
      <c r="T11" s="112"/>
      <c r="U11" s="112"/>
      <c r="V11" s="113"/>
    </row>
    <row r="12" spans="1:76" ht="37.5" customHeight="1" x14ac:dyDescent="0.25">
      <c r="A12" s="141"/>
      <c r="B12" s="146"/>
      <c r="C12" s="143"/>
      <c r="D12" s="14" t="s">
        <v>12</v>
      </c>
      <c r="E12" s="18">
        <v>174701.1</v>
      </c>
      <c r="F12" s="41">
        <v>91215.7</v>
      </c>
      <c r="G12" s="41">
        <f>F12/E12*100</f>
        <v>52.21243598351699</v>
      </c>
      <c r="H12" s="79"/>
      <c r="I12" s="79"/>
      <c r="J12" s="79"/>
      <c r="K12" s="79"/>
      <c r="L12" s="79"/>
      <c r="M12" s="111"/>
      <c r="N12" s="112"/>
      <c r="O12" s="112"/>
      <c r="P12" s="112"/>
      <c r="Q12" s="112"/>
      <c r="R12" s="112"/>
      <c r="S12" s="112"/>
      <c r="T12" s="112"/>
      <c r="U12" s="112"/>
      <c r="V12" s="113"/>
    </row>
    <row r="13" spans="1:76" ht="33" customHeight="1" x14ac:dyDescent="0.25">
      <c r="A13" s="141"/>
      <c r="B13" s="147"/>
      <c r="C13" s="143"/>
      <c r="D13" s="14" t="s">
        <v>11</v>
      </c>
      <c r="E13" s="42">
        <v>4165.1000000000004</v>
      </c>
      <c r="F13" s="41">
        <v>3384.3</v>
      </c>
      <c r="G13" s="41">
        <f>F13/E13*100</f>
        <v>81.253751410530356</v>
      </c>
      <c r="H13" s="79"/>
      <c r="I13" s="79"/>
      <c r="J13" s="79"/>
      <c r="K13" s="79"/>
      <c r="L13" s="79"/>
      <c r="M13" s="111"/>
      <c r="N13" s="112"/>
      <c r="O13" s="112"/>
      <c r="P13" s="112"/>
      <c r="Q13" s="112"/>
      <c r="R13" s="112"/>
      <c r="S13" s="112"/>
      <c r="T13" s="112"/>
      <c r="U13" s="112"/>
      <c r="V13" s="113"/>
    </row>
    <row r="14" spans="1:76" ht="129" customHeight="1" thickBot="1" x14ac:dyDescent="0.3">
      <c r="A14" s="152"/>
      <c r="B14" s="148"/>
      <c r="C14" s="144"/>
      <c r="D14" s="24" t="s">
        <v>53</v>
      </c>
      <c r="E14" s="43">
        <v>0</v>
      </c>
      <c r="F14" s="44">
        <v>0</v>
      </c>
      <c r="G14" s="44">
        <v>0</v>
      </c>
      <c r="H14" s="79"/>
      <c r="I14" s="79"/>
      <c r="J14" s="79"/>
      <c r="K14" s="79"/>
      <c r="L14" s="79"/>
      <c r="M14" s="114"/>
      <c r="N14" s="115"/>
      <c r="O14" s="115"/>
      <c r="P14" s="115"/>
      <c r="Q14" s="115"/>
      <c r="R14" s="115"/>
      <c r="S14" s="115"/>
      <c r="T14" s="115"/>
      <c r="U14" s="115"/>
      <c r="V14" s="116"/>
    </row>
    <row r="15" spans="1:76" ht="31.5" customHeight="1" x14ac:dyDescent="0.25">
      <c r="A15" s="140">
        <v>3</v>
      </c>
      <c r="B15" s="145" t="s">
        <v>20</v>
      </c>
      <c r="C15" s="186" t="s">
        <v>19</v>
      </c>
      <c r="D15" s="33" t="s">
        <v>1</v>
      </c>
      <c r="E15" s="40">
        <f>E16+E17+E18+E19</f>
        <v>296511.80000000005</v>
      </c>
      <c r="F15" s="40">
        <f>F16+F17+F18+F19</f>
        <v>209305.1</v>
      </c>
      <c r="G15" s="40">
        <f t="shared" ref="G15:G20" si="0">F15/E15*100</f>
        <v>70.589130011014731</v>
      </c>
      <c r="H15" s="79"/>
      <c r="I15" s="79"/>
      <c r="J15" s="79"/>
      <c r="K15" s="79"/>
      <c r="L15" s="79"/>
      <c r="M15" s="108" t="s">
        <v>74</v>
      </c>
      <c r="N15" s="109"/>
      <c r="O15" s="109"/>
      <c r="P15" s="109"/>
      <c r="Q15" s="109"/>
      <c r="R15" s="109"/>
      <c r="S15" s="109"/>
      <c r="T15" s="109"/>
      <c r="U15" s="109"/>
      <c r="V15" s="110"/>
    </row>
    <row r="16" spans="1:76" ht="35.25" customHeight="1" x14ac:dyDescent="0.25">
      <c r="A16" s="141"/>
      <c r="B16" s="146"/>
      <c r="C16" s="187"/>
      <c r="D16" s="30" t="s">
        <v>51</v>
      </c>
      <c r="E16" s="41">
        <v>40.799999999999997</v>
      </c>
      <c r="F16" s="41">
        <v>40.799999999999997</v>
      </c>
      <c r="G16" s="41">
        <f t="shared" si="0"/>
        <v>100</v>
      </c>
      <c r="H16" s="79"/>
      <c r="I16" s="79"/>
      <c r="J16" s="79"/>
      <c r="K16" s="79"/>
      <c r="L16" s="79"/>
      <c r="M16" s="111"/>
      <c r="N16" s="112"/>
      <c r="O16" s="112"/>
      <c r="P16" s="112"/>
      <c r="Q16" s="112"/>
      <c r="R16" s="112"/>
      <c r="S16" s="112"/>
      <c r="T16" s="112"/>
      <c r="U16" s="112"/>
      <c r="V16" s="113"/>
    </row>
    <row r="17" spans="1:22" ht="34.5" customHeight="1" x14ac:dyDescent="0.25">
      <c r="A17" s="141"/>
      <c r="B17" s="146"/>
      <c r="C17" s="187"/>
      <c r="D17" s="30" t="s">
        <v>12</v>
      </c>
      <c r="E17" s="18">
        <v>3327.6</v>
      </c>
      <c r="F17" s="41">
        <v>2484.1999999999998</v>
      </c>
      <c r="G17" s="41">
        <f t="shared" si="0"/>
        <v>74.654405577593451</v>
      </c>
      <c r="H17" s="79"/>
      <c r="I17" s="79"/>
      <c r="J17" s="79"/>
      <c r="K17" s="79"/>
      <c r="L17" s="79"/>
      <c r="M17" s="111"/>
      <c r="N17" s="112"/>
      <c r="O17" s="112"/>
      <c r="P17" s="112"/>
      <c r="Q17" s="112"/>
      <c r="R17" s="112"/>
      <c r="S17" s="112"/>
      <c r="T17" s="112"/>
      <c r="U17" s="112"/>
      <c r="V17" s="113"/>
    </row>
    <row r="18" spans="1:22" ht="34.5" customHeight="1" thickBot="1" x14ac:dyDescent="0.3">
      <c r="A18" s="153"/>
      <c r="B18" s="147"/>
      <c r="C18" s="187"/>
      <c r="D18" s="32" t="s">
        <v>11</v>
      </c>
      <c r="E18" s="48">
        <v>293131.90000000002</v>
      </c>
      <c r="F18" s="55">
        <v>206770.5</v>
      </c>
      <c r="G18" s="55">
        <f t="shared" si="0"/>
        <v>70.538382209510459</v>
      </c>
      <c r="H18" s="79"/>
      <c r="I18" s="79"/>
      <c r="J18" s="79"/>
      <c r="K18" s="79"/>
      <c r="L18" s="79"/>
      <c r="M18" s="111"/>
      <c r="N18" s="112"/>
      <c r="O18" s="112"/>
      <c r="P18" s="112"/>
      <c r="Q18" s="112"/>
      <c r="R18" s="112"/>
      <c r="S18" s="112"/>
      <c r="T18" s="112"/>
      <c r="U18" s="112"/>
      <c r="V18" s="113"/>
    </row>
    <row r="19" spans="1:22" ht="218.25" customHeight="1" thickBot="1" x14ac:dyDescent="0.3">
      <c r="A19" s="152"/>
      <c r="B19" s="148"/>
      <c r="C19" s="188"/>
      <c r="D19" s="24" t="s">
        <v>53</v>
      </c>
      <c r="E19" s="56">
        <v>11.5</v>
      </c>
      <c r="F19" s="44">
        <v>9.6</v>
      </c>
      <c r="G19" s="44">
        <f t="shared" si="0"/>
        <v>83.478260869565219</v>
      </c>
      <c r="H19" s="79"/>
      <c r="I19" s="79"/>
      <c r="J19" s="79"/>
      <c r="K19" s="79"/>
      <c r="L19" s="79"/>
      <c r="M19" s="114"/>
      <c r="N19" s="115"/>
      <c r="O19" s="115"/>
      <c r="P19" s="115"/>
      <c r="Q19" s="115"/>
      <c r="R19" s="115"/>
      <c r="S19" s="115"/>
      <c r="T19" s="115"/>
      <c r="U19" s="115"/>
      <c r="V19" s="116"/>
    </row>
    <row r="20" spans="1:22" ht="31.5" customHeight="1" x14ac:dyDescent="0.25">
      <c r="A20" s="149">
        <v>4</v>
      </c>
      <c r="B20" s="142" t="s">
        <v>50</v>
      </c>
      <c r="C20" s="142" t="s">
        <v>17</v>
      </c>
      <c r="D20" s="33" t="s">
        <v>1</v>
      </c>
      <c r="E20" s="40">
        <f>E21+E22+E23+E24</f>
        <v>167520.70000000001</v>
      </c>
      <c r="F20" s="40">
        <f>F21+F22+F23+F24</f>
        <v>123206.29999999999</v>
      </c>
      <c r="G20" s="40">
        <f t="shared" si="0"/>
        <v>73.546910919068495</v>
      </c>
      <c r="H20" s="79"/>
      <c r="I20" s="79"/>
      <c r="J20" s="79"/>
      <c r="K20" s="79"/>
      <c r="L20" s="79"/>
      <c r="M20" s="108" t="s">
        <v>79</v>
      </c>
      <c r="N20" s="109"/>
      <c r="O20" s="109"/>
      <c r="P20" s="109"/>
      <c r="Q20" s="109"/>
      <c r="R20" s="109"/>
      <c r="S20" s="109"/>
      <c r="T20" s="109"/>
      <c r="U20" s="109"/>
      <c r="V20" s="110"/>
    </row>
    <row r="21" spans="1:22" ht="25.5" customHeight="1" x14ac:dyDescent="0.25">
      <c r="A21" s="150"/>
      <c r="B21" s="143"/>
      <c r="C21" s="143"/>
      <c r="D21" s="30" t="s">
        <v>51</v>
      </c>
      <c r="E21" s="41">
        <v>0</v>
      </c>
      <c r="F21" s="41">
        <v>0</v>
      </c>
      <c r="G21" s="41">
        <v>0</v>
      </c>
      <c r="H21" s="79"/>
      <c r="I21" s="79"/>
      <c r="J21" s="79"/>
      <c r="K21" s="79"/>
      <c r="L21" s="79"/>
      <c r="M21" s="111"/>
      <c r="N21" s="112"/>
      <c r="O21" s="112"/>
      <c r="P21" s="112"/>
      <c r="Q21" s="112"/>
      <c r="R21" s="112"/>
      <c r="S21" s="112"/>
      <c r="T21" s="112"/>
      <c r="U21" s="112"/>
      <c r="V21" s="113"/>
    </row>
    <row r="22" spans="1:22" ht="34.5" customHeight="1" x14ac:dyDescent="0.25">
      <c r="A22" s="150"/>
      <c r="B22" s="143"/>
      <c r="C22" s="143"/>
      <c r="D22" s="30" t="s">
        <v>12</v>
      </c>
      <c r="E22" s="18">
        <v>3340.5</v>
      </c>
      <c r="F22" s="45">
        <v>3137.4</v>
      </c>
      <c r="G22" s="41">
        <f>F22/E22*100</f>
        <v>93.920071845532107</v>
      </c>
      <c r="H22" s="79"/>
      <c r="I22" s="79"/>
      <c r="J22" s="79"/>
      <c r="K22" s="79"/>
      <c r="L22" s="79"/>
      <c r="M22" s="111"/>
      <c r="N22" s="112"/>
      <c r="O22" s="112"/>
      <c r="P22" s="112"/>
      <c r="Q22" s="112"/>
      <c r="R22" s="112"/>
      <c r="S22" s="112"/>
      <c r="T22" s="112"/>
      <c r="U22" s="112"/>
      <c r="V22" s="113"/>
    </row>
    <row r="23" spans="1:22" ht="35.25" customHeight="1" x14ac:dyDescent="0.25">
      <c r="A23" s="150"/>
      <c r="B23" s="143"/>
      <c r="C23" s="143"/>
      <c r="D23" s="30" t="s">
        <v>11</v>
      </c>
      <c r="E23" s="18">
        <v>159982.20000000001</v>
      </c>
      <c r="F23" s="41">
        <v>118498.2</v>
      </c>
      <c r="G23" s="41">
        <f>F23/E23*100</f>
        <v>74.069615244695967</v>
      </c>
      <c r="H23" s="79"/>
      <c r="I23" s="79"/>
      <c r="J23" s="79"/>
      <c r="K23" s="79"/>
      <c r="L23" s="79"/>
      <c r="M23" s="111"/>
      <c r="N23" s="112"/>
      <c r="O23" s="112"/>
      <c r="P23" s="112"/>
      <c r="Q23" s="112"/>
      <c r="R23" s="112"/>
      <c r="S23" s="112"/>
      <c r="T23" s="112"/>
      <c r="U23" s="112"/>
      <c r="V23" s="113"/>
    </row>
    <row r="24" spans="1:22" ht="150" customHeight="1" thickBot="1" x14ac:dyDescent="0.3">
      <c r="A24" s="151"/>
      <c r="B24" s="144"/>
      <c r="C24" s="144"/>
      <c r="D24" s="38" t="s">
        <v>6</v>
      </c>
      <c r="E24" s="46">
        <v>4198</v>
      </c>
      <c r="F24" s="47">
        <v>1570.7</v>
      </c>
      <c r="G24" s="50">
        <f>F24/E24*100</f>
        <v>37.415435921867555</v>
      </c>
      <c r="H24" s="79"/>
      <c r="I24" s="79"/>
      <c r="J24" s="79"/>
      <c r="K24" s="79"/>
      <c r="L24" s="79"/>
      <c r="M24" s="114"/>
      <c r="N24" s="115"/>
      <c r="O24" s="115"/>
      <c r="P24" s="115"/>
      <c r="Q24" s="115"/>
      <c r="R24" s="115"/>
      <c r="S24" s="115"/>
      <c r="T24" s="115"/>
      <c r="U24" s="115"/>
      <c r="V24" s="116"/>
    </row>
    <row r="25" spans="1:22" ht="32.25" customHeight="1" x14ac:dyDescent="0.25">
      <c r="A25" s="140">
        <v>5</v>
      </c>
      <c r="B25" s="145" t="s">
        <v>21</v>
      </c>
      <c r="C25" s="142" t="s">
        <v>17</v>
      </c>
      <c r="D25" s="33" t="s">
        <v>1</v>
      </c>
      <c r="E25" s="40">
        <f>E26+E27+E28</f>
        <v>9645.6</v>
      </c>
      <c r="F25" s="40">
        <f>F26+F27+F28</f>
        <v>6116.9</v>
      </c>
      <c r="G25" s="21">
        <f>F25/E25*100</f>
        <v>63.416480053081195</v>
      </c>
      <c r="H25" s="78"/>
      <c r="I25" s="78"/>
      <c r="J25" s="78"/>
      <c r="K25" s="78"/>
      <c r="L25" s="78"/>
      <c r="M25" s="93" t="s">
        <v>67</v>
      </c>
      <c r="N25" s="94"/>
      <c r="O25" s="94"/>
      <c r="P25" s="94"/>
      <c r="Q25" s="94"/>
      <c r="R25" s="94"/>
      <c r="S25" s="94"/>
      <c r="T25" s="94"/>
      <c r="U25" s="94"/>
      <c r="V25" s="95"/>
    </row>
    <row r="26" spans="1:22" ht="27" customHeight="1" x14ac:dyDescent="0.25">
      <c r="A26" s="141"/>
      <c r="B26" s="146"/>
      <c r="C26" s="143"/>
      <c r="D26" s="30" t="s">
        <v>51</v>
      </c>
      <c r="E26" s="8">
        <v>0</v>
      </c>
      <c r="F26" s="8">
        <v>0</v>
      </c>
      <c r="G26" s="8">
        <v>0</v>
      </c>
      <c r="H26" s="78"/>
      <c r="I26" s="78"/>
      <c r="J26" s="78"/>
      <c r="K26" s="78"/>
      <c r="L26" s="78"/>
      <c r="M26" s="96"/>
      <c r="N26" s="97"/>
      <c r="O26" s="97"/>
      <c r="P26" s="97"/>
      <c r="Q26" s="97"/>
      <c r="R26" s="97"/>
      <c r="S26" s="97"/>
      <c r="T26" s="97"/>
      <c r="U26" s="97"/>
      <c r="V26" s="98"/>
    </row>
    <row r="27" spans="1:22" ht="36" customHeight="1" x14ac:dyDescent="0.25">
      <c r="A27" s="141"/>
      <c r="B27" s="146"/>
      <c r="C27" s="143"/>
      <c r="D27" s="30" t="s">
        <v>12</v>
      </c>
      <c r="E27" s="42">
        <v>9618.6</v>
      </c>
      <c r="F27" s="8">
        <v>6089.9</v>
      </c>
      <c r="G27" s="8">
        <f>F27/E27*100</f>
        <v>63.313787869336494</v>
      </c>
      <c r="H27" s="78"/>
      <c r="I27" s="78"/>
      <c r="J27" s="78"/>
      <c r="K27" s="78"/>
      <c r="L27" s="78"/>
      <c r="M27" s="96"/>
      <c r="N27" s="97"/>
      <c r="O27" s="97"/>
      <c r="P27" s="97"/>
      <c r="Q27" s="97"/>
      <c r="R27" s="97"/>
      <c r="S27" s="97"/>
      <c r="T27" s="97"/>
      <c r="U27" s="97"/>
      <c r="V27" s="98"/>
    </row>
    <row r="28" spans="1:22" ht="213" customHeight="1" thickBot="1" x14ac:dyDescent="0.3">
      <c r="A28" s="152"/>
      <c r="B28" s="148"/>
      <c r="C28" s="144"/>
      <c r="D28" s="24" t="s">
        <v>11</v>
      </c>
      <c r="E28" s="26">
        <v>27</v>
      </c>
      <c r="F28" s="25">
        <v>27</v>
      </c>
      <c r="G28" s="25">
        <v>0</v>
      </c>
      <c r="H28" s="83"/>
      <c r="I28" s="83"/>
      <c r="J28" s="83"/>
      <c r="K28" s="83"/>
      <c r="L28" s="83"/>
      <c r="M28" s="99"/>
      <c r="N28" s="100"/>
      <c r="O28" s="100"/>
      <c r="P28" s="100"/>
      <c r="Q28" s="100"/>
      <c r="R28" s="100"/>
      <c r="S28" s="100"/>
      <c r="T28" s="100"/>
      <c r="U28" s="100"/>
      <c r="V28" s="101"/>
    </row>
    <row r="29" spans="1:22" ht="39" customHeight="1" x14ac:dyDescent="0.25">
      <c r="A29" s="140">
        <v>6</v>
      </c>
      <c r="B29" s="145" t="s">
        <v>23</v>
      </c>
      <c r="C29" s="142" t="s">
        <v>22</v>
      </c>
      <c r="D29" s="16" t="s">
        <v>1</v>
      </c>
      <c r="E29" s="40">
        <f>E30+E31+E32+E33</f>
        <v>6346.2</v>
      </c>
      <c r="F29" s="40">
        <f>F30+F31+F32+F33</f>
        <v>3695.85</v>
      </c>
      <c r="G29" s="21">
        <f>F29/E29*100</f>
        <v>58.2372128202704</v>
      </c>
      <c r="H29" s="79"/>
      <c r="I29" s="79"/>
      <c r="J29" s="79"/>
      <c r="K29" s="79"/>
      <c r="L29" s="79"/>
      <c r="M29" s="117" t="s">
        <v>64</v>
      </c>
      <c r="N29" s="118"/>
      <c r="O29" s="118"/>
      <c r="P29" s="118"/>
      <c r="Q29" s="118"/>
      <c r="R29" s="118"/>
      <c r="S29" s="118"/>
      <c r="T29" s="118"/>
      <c r="U29" s="118"/>
      <c r="V29" s="119"/>
    </row>
    <row r="30" spans="1:22" ht="25.5" customHeight="1" x14ac:dyDescent="0.25">
      <c r="A30" s="141"/>
      <c r="B30" s="146"/>
      <c r="C30" s="143"/>
      <c r="D30" s="14" t="s">
        <v>2</v>
      </c>
      <c r="E30" s="48">
        <v>0</v>
      </c>
      <c r="F30" s="41">
        <v>0</v>
      </c>
      <c r="G30" s="8">
        <v>0</v>
      </c>
      <c r="H30" s="79"/>
      <c r="I30" s="79"/>
      <c r="J30" s="79"/>
      <c r="K30" s="79"/>
      <c r="L30" s="79"/>
      <c r="M30" s="117"/>
      <c r="N30" s="118"/>
      <c r="O30" s="118"/>
      <c r="P30" s="118"/>
      <c r="Q30" s="118"/>
      <c r="R30" s="118"/>
      <c r="S30" s="118"/>
      <c r="T30" s="118"/>
      <c r="U30" s="118"/>
      <c r="V30" s="119"/>
    </row>
    <row r="31" spans="1:22" ht="33" customHeight="1" x14ac:dyDescent="0.25">
      <c r="A31" s="141"/>
      <c r="B31" s="146"/>
      <c r="C31" s="143"/>
      <c r="D31" s="35" t="s">
        <v>3</v>
      </c>
      <c r="E31" s="48">
        <v>6346.2</v>
      </c>
      <c r="F31" s="41">
        <v>3695.85</v>
      </c>
      <c r="G31" s="8">
        <f>F31/E31*100</f>
        <v>58.2372128202704</v>
      </c>
      <c r="H31" s="79"/>
      <c r="I31" s="79"/>
      <c r="J31" s="79"/>
      <c r="K31" s="79"/>
      <c r="L31" s="79"/>
      <c r="M31" s="117"/>
      <c r="N31" s="118"/>
      <c r="O31" s="118"/>
      <c r="P31" s="118"/>
      <c r="Q31" s="118"/>
      <c r="R31" s="118"/>
      <c r="S31" s="118"/>
      <c r="T31" s="118"/>
      <c r="U31" s="118"/>
      <c r="V31" s="119"/>
    </row>
    <row r="32" spans="1:22" ht="30" customHeight="1" x14ac:dyDescent="0.25">
      <c r="A32" s="153"/>
      <c r="B32" s="147"/>
      <c r="C32" s="143"/>
      <c r="D32" s="15" t="s">
        <v>11</v>
      </c>
      <c r="E32" s="18">
        <v>0</v>
      </c>
      <c r="F32" s="41">
        <v>0</v>
      </c>
      <c r="G32" s="13">
        <v>0</v>
      </c>
      <c r="H32" s="79"/>
      <c r="I32" s="79"/>
      <c r="J32" s="79"/>
      <c r="K32" s="79"/>
      <c r="L32" s="79"/>
      <c r="M32" s="117"/>
      <c r="N32" s="118"/>
      <c r="O32" s="118"/>
      <c r="P32" s="118"/>
      <c r="Q32" s="118"/>
      <c r="R32" s="118"/>
      <c r="S32" s="118"/>
      <c r="T32" s="118"/>
      <c r="U32" s="118"/>
      <c r="V32" s="119"/>
    </row>
    <row r="33" spans="1:26" ht="30.75" customHeight="1" thickBot="1" x14ac:dyDescent="0.3">
      <c r="A33" s="152"/>
      <c r="B33" s="148"/>
      <c r="C33" s="144"/>
      <c r="D33" s="24" t="s">
        <v>7</v>
      </c>
      <c r="E33" s="73">
        <v>0</v>
      </c>
      <c r="F33" s="50">
        <v>0</v>
      </c>
      <c r="G33" s="9">
        <v>0</v>
      </c>
      <c r="H33" s="79"/>
      <c r="I33" s="79"/>
      <c r="J33" s="79"/>
      <c r="K33" s="79"/>
      <c r="L33" s="79"/>
      <c r="M33" s="120"/>
      <c r="N33" s="121"/>
      <c r="O33" s="121"/>
      <c r="P33" s="121"/>
      <c r="Q33" s="121"/>
      <c r="R33" s="121"/>
      <c r="S33" s="121"/>
      <c r="T33" s="121"/>
      <c r="U33" s="121"/>
      <c r="V33" s="122"/>
    </row>
    <row r="34" spans="1:26" ht="35.25" customHeight="1" x14ac:dyDescent="0.25">
      <c r="A34" s="140">
        <v>7</v>
      </c>
      <c r="B34" s="145" t="s">
        <v>48</v>
      </c>
      <c r="C34" s="142" t="s">
        <v>22</v>
      </c>
      <c r="D34" s="33" t="s">
        <v>1</v>
      </c>
      <c r="E34" s="40">
        <f>E35+E36+E37+E38</f>
        <v>9773.2000000000007</v>
      </c>
      <c r="F34" s="40">
        <f>F35+F36+F37+F38</f>
        <v>3325.8</v>
      </c>
      <c r="G34" s="40">
        <f>F34/E34*100</f>
        <v>34.029795768018658</v>
      </c>
      <c r="H34" s="79"/>
      <c r="I34" s="79"/>
      <c r="J34" s="79"/>
      <c r="K34" s="79"/>
      <c r="L34" s="79"/>
      <c r="M34" s="108" t="s">
        <v>72</v>
      </c>
      <c r="N34" s="109"/>
      <c r="O34" s="109"/>
      <c r="P34" s="109"/>
      <c r="Q34" s="109"/>
      <c r="R34" s="109"/>
      <c r="S34" s="109"/>
      <c r="T34" s="109"/>
      <c r="U34" s="109"/>
      <c r="V34" s="110"/>
    </row>
    <row r="35" spans="1:26" ht="23.25" customHeight="1" x14ac:dyDescent="0.25">
      <c r="A35" s="141"/>
      <c r="B35" s="146"/>
      <c r="C35" s="143"/>
      <c r="D35" s="30" t="s">
        <v>51</v>
      </c>
      <c r="E35" s="41">
        <v>0</v>
      </c>
      <c r="F35" s="41">
        <v>0</v>
      </c>
      <c r="G35" s="41">
        <v>0</v>
      </c>
      <c r="H35" s="79"/>
      <c r="I35" s="79"/>
      <c r="J35" s="79"/>
      <c r="K35" s="79"/>
      <c r="L35" s="79"/>
      <c r="M35" s="111"/>
      <c r="N35" s="112"/>
      <c r="O35" s="112"/>
      <c r="P35" s="112"/>
      <c r="Q35" s="112"/>
      <c r="R35" s="112"/>
      <c r="S35" s="112"/>
      <c r="T35" s="112"/>
      <c r="U35" s="112"/>
      <c r="V35" s="113"/>
    </row>
    <row r="36" spans="1:26" ht="33.75" customHeight="1" x14ac:dyDescent="0.25">
      <c r="A36" s="141"/>
      <c r="B36" s="146"/>
      <c r="C36" s="143"/>
      <c r="D36" s="30" t="s">
        <v>12</v>
      </c>
      <c r="E36" s="42">
        <v>9673.2000000000007</v>
      </c>
      <c r="F36" s="41">
        <v>3325.8</v>
      </c>
      <c r="G36" s="41">
        <f>F36/E36*100</f>
        <v>34.381590373402801</v>
      </c>
      <c r="H36" s="79"/>
      <c r="I36" s="79"/>
      <c r="J36" s="79"/>
      <c r="K36" s="79"/>
      <c r="L36" s="79"/>
      <c r="M36" s="111"/>
      <c r="N36" s="112"/>
      <c r="O36" s="112"/>
      <c r="P36" s="112"/>
      <c r="Q36" s="112"/>
      <c r="R36" s="112"/>
      <c r="S36" s="112"/>
      <c r="T36" s="112"/>
      <c r="U36" s="112"/>
      <c r="V36" s="113"/>
    </row>
    <row r="37" spans="1:26" ht="33.75" customHeight="1" x14ac:dyDescent="0.25">
      <c r="A37" s="141"/>
      <c r="B37" s="147"/>
      <c r="C37" s="143"/>
      <c r="D37" s="30" t="s">
        <v>11</v>
      </c>
      <c r="E37" s="48">
        <v>100</v>
      </c>
      <c r="F37" s="41">
        <v>0</v>
      </c>
      <c r="G37" s="41">
        <f>F37/E37*100</f>
        <v>0</v>
      </c>
      <c r="H37" s="79"/>
      <c r="I37" s="79"/>
      <c r="J37" s="79"/>
      <c r="K37" s="79"/>
      <c r="L37" s="79"/>
      <c r="M37" s="111"/>
      <c r="N37" s="112"/>
      <c r="O37" s="112"/>
      <c r="P37" s="112"/>
      <c r="Q37" s="112"/>
      <c r="R37" s="112"/>
      <c r="S37" s="112"/>
      <c r="T37" s="112"/>
      <c r="U37" s="112"/>
      <c r="V37" s="113"/>
    </row>
    <row r="38" spans="1:26" ht="36.75" customHeight="1" thickBot="1" x14ac:dyDescent="0.3">
      <c r="A38" s="152"/>
      <c r="B38" s="148"/>
      <c r="C38" s="144"/>
      <c r="D38" s="24" t="s">
        <v>54</v>
      </c>
      <c r="E38" s="43">
        <v>0</v>
      </c>
      <c r="F38" s="44">
        <v>0</v>
      </c>
      <c r="G38" s="44">
        <v>0</v>
      </c>
      <c r="H38" s="79"/>
      <c r="I38" s="79"/>
      <c r="J38" s="79"/>
      <c r="K38" s="79"/>
      <c r="L38" s="79"/>
      <c r="M38" s="114"/>
      <c r="N38" s="115"/>
      <c r="O38" s="115"/>
      <c r="P38" s="115"/>
      <c r="Q38" s="115"/>
      <c r="R38" s="115"/>
      <c r="S38" s="115"/>
      <c r="T38" s="115"/>
      <c r="U38" s="115"/>
      <c r="V38" s="116"/>
    </row>
    <row r="39" spans="1:26" ht="30" customHeight="1" x14ac:dyDescent="0.25">
      <c r="A39" s="140">
        <v>8</v>
      </c>
      <c r="B39" s="145" t="s">
        <v>25</v>
      </c>
      <c r="C39" s="142" t="s">
        <v>24</v>
      </c>
      <c r="D39" s="33" t="s">
        <v>1</v>
      </c>
      <c r="E39" s="40">
        <f>E40+E41+E42+E43</f>
        <v>79759.899999999994</v>
      </c>
      <c r="F39" s="40">
        <f>F40+F41+F42+F43</f>
        <v>28004.400000000001</v>
      </c>
      <c r="G39" s="11">
        <f t="shared" ref="G39:G44" si="1">F39/E39*100</f>
        <v>35.1108765181501</v>
      </c>
      <c r="H39" s="79"/>
      <c r="I39" s="79"/>
      <c r="J39" s="79"/>
      <c r="K39" s="79"/>
      <c r="L39" s="79"/>
      <c r="M39" s="93" t="s">
        <v>77</v>
      </c>
      <c r="N39" s="109"/>
      <c r="O39" s="109"/>
      <c r="P39" s="109"/>
      <c r="Q39" s="109"/>
      <c r="R39" s="109"/>
      <c r="S39" s="109"/>
      <c r="T39" s="109"/>
      <c r="U39" s="109"/>
      <c r="V39" s="110"/>
      <c r="Z39" s="34"/>
    </row>
    <row r="40" spans="1:26" ht="29.25" customHeight="1" x14ac:dyDescent="0.25">
      <c r="A40" s="141"/>
      <c r="B40" s="146"/>
      <c r="C40" s="143"/>
      <c r="D40" s="30" t="s">
        <v>51</v>
      </c>
      <c r="E40" s="41">
        <v>13850.9</v>
      </c>
      <c r="F40" s="41">
        <v>1649.4</v>
      </c>
      <c r="G40" s="8">
        <f t="shared" si="1"/>
        <v>11.908251449364302</v>
      </c>
      <c r="H40" s="79"/>
      <c r="I40" s="79"/>
      <c r="J40" s="79"/>
      <c r="K40" s="79"/>
      <c r="L40" s="79"/>
      <c r="M40" s="111"/>
      <c r="N40" s="112"/>
      <c r="O40" s="112"/>
      <c r="P40" s="112"/>
      <c r="Q40" s="112"/>
      <c r="R40" s="112"/>
      <c r="S40" s="112"/>
      <c r="T40" s="112"/>
      <c r="U40" s="112"/>
      <c r="V40" s="113"/>
    </row>
    <row r="41" spans="1:26" ht="31.5" customHeight="1" x14ac:dyDescent="0.25">
      <c r="A41" s="141"/>
      <c r="B41" s="146"/>
      <c r="C41" s="143"/>
      <c r="D41" s="30" t="s">
        <v>12</v>
      </c>
      <c r="E41" s="42">
        <v>64051.6</v>
      </c>
      <c r="F41" s="41">
        <v>25470.2</v>
      </c>
      <c r="G41" s="8">
        <f>F41/E41*100</f>
        <v>39.765126866463916</v>
      </c>
      <c r="H41" s="79"/>
      <c r="I41" s="79"/>
      <c r="J41" s="79"/>
      <c r="K41" s="79"/>
      <c r="L41" s="79"/>
      <c r="M41" s="111"/>
      <c r="N41" s="112"/>
      <c r="O41" s="112"/>
      <c r="P41" s="112"/>
      <c r="Q41" s="112"/>
      <c r="R41" s="112"/>
      <c r="S41" s="112"/>
      <c r="T41" s="112"/>
      <c r="U41" s="112"/>
      <c r="V41" s="113"/>
    </row>
    <row r="42" spans="1:26" ht="31.5" customHeight="1" x14ac:dyDescent="0.25">
      <c r="A42" s="153"/>
      <c r="B42" s="147"/>
      <c r="C42" s="143"/>
      <c r="D42" s="31" t="s">
        <v>11</v>
      </c>
      <c r="E42" s="48">
        <v>1857.4</v>
      </c>
      <c r="F42" s="49">
        <v>884.8</v>
      </c>
      <c r="G42" s="13">
        <f>F42/E42*100</f>
        <v>47.636481102616557</v>
      </c>
      <c r="H42" s="79"/>
      <c r="I42" s="79"/>
      <c r="J42" s="79"/>
      <c r="K42" s="79"/>
      <c r="L42" s="79"/>
      <c r="M42" s="111"/>
      <c r="N42" s="112"/>
      <c r="O42" s="112"/>
      <c r="P42" s="112"/>
      <c r="Q42" s="112"/>
      <c r="R42" s="112"/>
      <c r="S42" s="112"/>
      <c r="T42" s="112"/>
      <c r="U42" s="112"/>
      <c r="V42" s="113"/>
    </row>
    <row r="43" spans="1:26" ht="89.25" customHeight="1" thickBot="1" x14ac:dyDescent="0.3">
      <c r="A43" s="152"/>
      <c r="B43" s="148"/>
      <c r="C43" s="144"/>
      <c r="D43" s="24" t="s">
        <v>56</v>
      </c>
      <c r="E43" s="44">
        <v>0</v>
      </c>
      <c r="F43" s="44">
        <v>0</v>
      </c>
      <c r="G43" s="25">
        <v>0</v>
      </c>
      <c r="H43" s="80"/>
      <c r="I43" s="80"/>
      <c r="J43" s="80"/>
      <c r="K43" s="80"/>
      <c r="L43" s="80"/>
      <c r="M43" s="114"/>
      <c r="N43" s="115"/>
      <c r="O43" s="115"/>
      <c r="P43" s="115"/>
      <c r="Q43" s="115"/>
      <c r="R43" s="115"/>
      <c r="S43" s="115"/>
      <c r="T43" s="115"/>
      <c r="U43" s="115"/>
      <c r="V43" s="116"/>
    </row>
    <row r="44" spans="1:26" ht="33" customHeight="1" x14ac:dyDescent="0.25">
      <c r="A44" s="149">
        <v>9</v>
      </c>
      <c r="B44" s="142" t="s">
        <v>27</v>
      </c>
      <c r="C44" s="142" t="s">
        <v>26</v>
      </c>
      <c r="D44" s="33" t="s">
        <v>1</v>
      </c>
      <c r="E44" s="40">
        <f>E45+E46+E47+E48</f>
        <v>821276.8</v>
      </c>
      <c r="F44" s="40">
        <f>F45+F46+F47+F48</f>
        <v>554042.30000000005</v>
      </c>
      <c r="G44" s="11">
        <f t="shared" si="1"/>
        <v>67.461092289469278</v>
      </c>
      <c r="H44" s="80"/>
      <c r="I44" s="80"/>
      <c r="J44" s="80"/>
      <c r="K44" s="80"/>
      <c r="L44" s="80"/>
      <c r="M44" s="123" t="s">
        <v>82</v>
      </c>
      <c r="N44" s="124"/>
      <c r="O44" s="124"/>
      <c r="P44" s="124"/>
      <c r="Q44" s="124"/>
      <c r="R44" s="124"/>
      <c r="S44" s="124"/>
      <c r="T44" s="124"/>
      <c r="U44" s="124"/>
      <c r="V44" s="125"/>
    </row>
    <row r="45" spans="1:26" ht="31.5" customHeight="1" x14ac:dyDescent="0.25">
      <c r="A45" s="150"/>
      <c r="B45" s="143"/>
      <c r="C45" s="143"/>
      <c r="D45" s="30" t="s">
        <v>51</v>
      </c>
      <c r="E45" s="41">
        <v>0</v>
      </c>
      <c r="F45" s="41">
        <v>0</v>
      </c>
      <c r="G45" s="8">
        <v>0</v>
      </c>
      <c r="H45" s="80"/>
      <c r="I45" s="80"/>
      <c r="J45" s="80"/>
      <c r="K45" s="80"/>
      <c r="L45" s="80"/>
      <c r="M45" s="126"/>
      <c r="N45" s="127"/>
      <c r="O45" s="127"/>
      <c r="P45" s="127"/>
      <c r="Q45" s="127"/>
      <c r="R45" s="127"/>
      <c r="S45" s="127"/>
      <c r="T45" s="127"/>
      <c r="U45" s="127"/>
      <c r="V45" s="128"/>
    </row>
    <row r="46" spans="1:26" ht="33" customHeight="1" x14ac:dyDescent="0.25">
      <c r="A46" s="150"/>
      <c r="B46" s="143"/>
      <c r="C46" s="143"/>
      <c r="D46" s="30" t="s">
        <v>12</v>
      </c>
      <c r="E46" s="42">
        <v>744224</v>
      </c>
      <c r="F46" s="41">
        <v>504766.6</v>
      </c>
      <c r="G46" s="8">
        <f>F46/E46*100</f>
        <v>67.824552822806041</v>
      </c>
      <c r="H46" s="80"/>
      <c r="I46" s="80"/>
      <c r="J46" s="81"/>
      <c r="K46" s="81"/>
      <c r="L46" s="81"/>
      <c r="M46" s="126"/>
      <c r="N46" s="127"/>
      <c r="O46" s="127"/>
      <c r="P46" s="127"/>
      <c r="Q46" s="127"/>
      <c r="R46" s="127"/>
      <c r="S46" s="127"/>
      <c r="T46" s="127"/>
      <c r="U46" s="127"/>
      <c r="V46" s="128"/>
    </row>
    <row r="47" spans="1:26" ht="35.25" customHeight="1" x14ac:dyDescent="0.25">
      <c r="A47" s="150"/>
      <c r="B47" s="143"/>
      <c r="C47" s="143"/>
      <c r="D47" s="30" t="s">
        <v>11</v>
      </c>
      <c r="E47" s="18">
        <v>76151.399999999994</v>
      </c>
      <c r="F47" s="45">
        <v>48537.3</v>
      </c>
      <c r="G47" s="8">
        <f>F47/E47*100</f>
        <v>63.737895823320386</v>
      </c>
      <c r="H47" s="80"/>
      <c r="I47" s="80"/>
      <c r="J47" s="81"/>
      <c r="K47" s="81"/>
      <c r="L47" s="81"/>
      <c r="M47" s="126"/>
      <c r="N47" s="127"/>
      <c r="O47" s="127"/>
      <c r="P47" s="127"/>
      <c r="Q47" s="127"/>
      <c r="R47" s="127"/>
      <c r="S47" s="127"/>
      <c r="T47" s="127"/>
      <c r="U47" s="127"/>
      <c r="V47" s="128"/>
    </row>
    <row r="48" spans="1:26" ht="320.25" customHeight="1" thickBot="1" x14ac:dyDescent="0.3">
      <c r="A48" s="151"/>
      <c r="B48" s="144"/>
      <c r="C48" s="144"/>
      <c r="D48" s="28" t="s">
        <v>53</v>
      </c>
      <c r="E48" s="51">
        <v>901.4</v>
      </c>
      <c r="F48" s="52">
        <v>738.4</v>
      </c>
      <c r="G48" s="27">
        <f>F48/E48*100</f>
        <v>81.917017972043482</v>
      </c>
      <c r="H48" s="80"/>
      <c r="I48" s="80"/>
      <c r="J48" s="81"/>
      <c r="K48" s="81"/>
      <c r="L48" s="81"/>
      <c r="M48" s="129"/>
      <c r="N48" s="130"/>
      <c r="O48" s="130"/>
      <c r="P48" s="130"/>
      <c r="Q48" s="130"/>
      <c r="R48" s="130"/>
      <c r="S48" s="130"/>
      <c r="T48" s="130"/>
      <c r="U48" s="130"/>
      <c r="V48" s="131"/>
    </row>
    <row r="49" spans="1:22" ht="35.25" customHeight="1" x14ac:dyDescent="0.25">
      <c r="A49" s="140">
        <v>10</v>
      </c>
      <c r="B49" s="145" t="s">
        <v>28</v>
      </c>
      <c r="C49" s="142" t="s">
        <v>29</v>
      </c>
      <c r="D49" s="33" t="s">
        <v>1</v>
      </c>
      <c r="E49" s="11">
        <f>E50+E51+E52+E53</f>
        <v>520</v>
      </c>
      <c r="F49" s="11">
        <f>F50+F51+F52+F53</f>
        <v>310</v>
      </c>
      <c r="G49" s="11">
        <f>F49/E49*100</f>
        <v>59.615384615384613</v>
      </c>
      <c r="H49" s="80"/>
      <c r="I49" s="80"/>
      <c r="J49" s="80"/>
      <c r="K49" s="80"/>
      <c r="L49" s="80"/>
      <c r="M49" s="93" t="s">
        <v>83</v>
      </c>
      <c r="N49" s="124"/>
      <c r="O49" s="124"/>
      <c r="P49" s="124"/>
      <c r="Q49" s="124"/>
      <c r="R49" s="124"/>
      <c r="S49" s="124"/>
      <c r="T49" s="124"/>
      <c r="U49" s="124"/>
      <c r="V49" s="125"/>
    </row>
    <row r="50" spans="1:22" ht="28.5" customHeight="1" x14ac:dyDescent="0.25">
      <c r="A50" s="141"/>
      <c r="B50" s="146"/>
      <c r="C50" s="143"/>
      <c r="D50" s="30" t="s">
        <v>51</v>
      </c>
      <c r="E50" s="8">
        <v>0</v>
      </c>
      <c r="F50" s="8">
        <v>0</v>
      </c>
      <c r="G50" s="8">
        <v>0</v>
      </c>
      <c r="H50" s="80"/>
      <c r="I50" s="80"/>
      <c r="J50" s="80"/>
      <c r="K50" s="80"/>
      <c r="L50" s="80"/>
      <c r="M50" s="126"/>
      <c r="N50" s="127"/>
      <c r="O50" s="127"/>
      <c r="P50" s="127"/>
      <c r="Q50" s="127"/>
      <c r="R50" s="127"/>
      <c r="S50" s="127"/>
      <c r="T50" s="127"/>
      <c r="U50" s="127"/>
      <c r="V50" s="128"/>
    </row>
    <row r="51" spans="1:22" ht="31.5" customHeight="1" x14ac:dyDescent="0.25">
      <c r="A51" s="141"/>
      <c r="B51" s="146"/>
      <c r="C51" s="143"/>
      <c r="D51" s="30" t="s">
        <v>12</v>
      </c>
      <c r="E51" s="10">
        <v>80</v>
      </c>
      <c r="F51" s="8">
        <v>80</v>
      </c>
      <c r="G51" s="8">
        <v>0</v>
      </c>
      <c r="H51" s="80"/>
      <c r="I51" s="80"/>
      <c r="J51" s="80"/>
      <c r="K51" s="80"/>
      <c r="L51" s="80"/>
      <c r="M51" s="126"/>
      <c r="N51" s="127"/>
      <c r="O51" s="127"/>
      <c r="P51" s="127"/>
      <c r="Q51" s="127"/>
      <c r="R51" s="127"/>
      <c r="S51" s="127"/>
      <c r="T51" s="127"/>
      <c r="U51" s="127"/>
      <c r="V51" s="128"/>
    </row>
    <row r="52" spans="1:22" ht="33" customHeight="1" x14ac:dyDescent="0.25">
      <c r="A52" s="153"/>
      <c r="B52" s="147"/>
      <c r="C52" s="143"/>
      <c r="D52" s="31" t="s">
        <v>11</v>
      </c>
      <c r="E52" s="10">
        <v>440</v>
      </c>
      <c r="F52" s="8">
        <v>230</v>
      </c>
      <c r="G52" s="13">
        <f>F52/E52*100</f>
        <v>52.272727272727273</v>
      </c>
      <c r="H52" s="80"/>
      <c r="I52" s="80"/>
      <c r="J52" s="80"/>
      <c r="K52" s="80"/>
      <c r="L52" s="80"/>
      <c r="M52" s="126"/>
      <c r="N52" s="127"/>
      <c r="O52" s="127"/>
      <c r="P52" s="127"/>
      <c r="Q52" s="127"/>
      <c r="R52" s="127"/>
      <c r="S52" s="127"/>
      <c r="T52" s="127"/>
      <c r="U52" s="127"/>
      <c r="V52" s="128"/>
    </row>
    <row r="53" spans="1:22" ht="47.25" customHeight="1" thickBot="1" x14ac:dyDescent="0.3">
      <c r="A53" s="152"/>
      <c r="B53" s="148"/>
      <c r="C53" s="144"/>
      <c r="D53" s="32" t="s">
        <v>53</v>
      </c>
      <c r="E53" s="12">
        <v>0</v>
      </c>
      <c r="F53" s="9">
        <v>0</v>
      </c>
      <c r="G53" s="9">
        <v>0</v>
      </c>
      <c r="H53" s="80"/>
      <c r="I53" s="80"/>
      <c r="J53" s="80"/>
      <c r="K53" s="80"/>
      <c r="L53" s="80"/>
      <c r="M53" s="129"/>
      <c r="N53" s="130"/>
      <c r="O53" s="130"/>
      <c r="P53" s="130"/>
      <c r="Q53" s="130"/>
      <c r="R53" s="130"/>
      <c r="S53" s="130"/>
      <c r="T53" s="130"/>
      <c r="U53" s="130"/>
      <c r="V53" s="131"/>
    </row>
    <row r="54" spans="1:22" ht="36" customHeight="1" x14ac:dyDescent="0.25">
      <c r="A54" s="149">
        <v>11</v>
      </c>
      <c r="B54" s="142" t="s">
        <v>30</v>
      </c>
      <c r="C54" s="142" t="s">
        <v>29</v>
      </c>
      <c r="D54" s="33" t="s">
        <v>1</v>
      </c>
      <c r="E54" s="40">
        <f>E55+E56+E57+E58</f>
        <v>10275.199999999999</v>
      </c>
      <c r="F54" s="40">
        <f>F55+F56+F57+F58</f>
        <v>7641.3</v>
      </c>
      <c r="G54" s="40">
        <f t="shared" ref="G54:G59" si="2">F54/E54*100</f>
        <v>74.366435689816271</v>
      </c>
      <c r="H54" s="80" t="s">
        <v>52</v>
      </c>
      <c r="I54" s="80"/>
      <c r="J54" s="80"/>
      <c r="K54" s="80"/>
      <c r="L54" s="80"/>
      <c r="M54" s="123" t="s">
        <v>71</v>
      </c>
      <c r="N54" s="124"/>
      <c r="O54" s="124"/>
      <c r="P54" s="124"/>
      <c r="Q54" s="124"/>
      <c r="R54" s="124"/>
      <c r="S54" s="124"/>
      <c r="T54" s="124"/>
      <c r="U54" s="124"/>
      <c r="V54" s="125"/>
    </row>
    <row r="55" spans="1:22" ht="24.75" customHeight="1" x14ac:dyDescent="0.25">
      <c r="A55" s="150"/>
      <c r="B55" s="143"/>
      <c r="C55" s="143"/>
      <c r="D55" s="30" t="s">
        <v>51</v>
      </c>
      <c r="E55" s="55">
        <v>5114.2</v>
      </c>
      <c r="F55" s="55">
        <v>4422.2</v>
      </c>
      <c r="G55" s="41">
        <f t="shared" si="2"/>
        <v>86.469046967267602</v>
      </c>
      <c r="H55" s="80"/>
      <c r="I55" s="80"/>
      <c r="J55" s="80"/>
      <c r="K55" s="80"/>
      <c r="L55" s="80"/>
      <c r="M55" s="126"/>
      <c r="N55" s="127"/>
      <c r="O55" s="127"/>
      <c r="P55" s="127"/>
      <c r="Q55" s="127"/>
      <c r="R55" s="127"/>
      <c r="S55" s="127"/>
      <c r="T55" s="127"/>
      <c r="U55" s="127"/>
      <c r="V55" s="128"/>
    </row>
    <row r="56" spans="1:22" ht="33" customHeight="1" x14ac:dyDescent="0.25">
      <c r="A56" s="150"/>
      <c r="B56" s="143"/>
      <c r="C56" s="143"/>
      <c r="D56" s="30" t="s">
        <v>12</v>
      </c>
      <c r="E56" s="57">
        <v>4899.8</v>
      </c>
      <c r="F56" s="41">
        <v>3041.8</v>
      </c>
      <c r="G56" s="41">
        <f t="shared" si="2"/>
        <v>62.080084901424549</v>
      </c>
      <c r="H56" s="80"/>
      <c r="I56" s="80"/>
      <c r="J56" s="80"/>
      <c r="K56" s="80"/>
      <c r="L56" s="80"/>
      <c r="M56" s="126"/>
      <c r="N56" s="127"/>
      <c r="O56" s="127"/>
      <c r="P56" s="127"/>
      <c r="Q56" s="127"/>
      <c r="R56" s="127"/>
      <c r="S56" s="127"/>
      <c r="T56" s="127"/>
      <c r="U56" s="127"/>
      <c r="V56" s="128"/>
    </row>
    <row r="57" spans="1:22" ht="35.25" customHeight="1" x14ac:dyDescent="0.25">
      <c r="A57" s="150"/>
      <c r="B57" s="143"/>
      <c r="C57" s="143"/>
      <c r="D57" s="30" t="s">
        <v>11</v>
      </c>
      <c r="E57" s="18">
        <v>225.8</v>
      </c>
      <c r="F57" s="41">
        <v>174.5</v>
      </c>
      <c r="G57" s="41">
        <f t="shared" si="2"/>
        <v>77.28077945084145</v>
      </c>
      <c r="H57" s="80"/>
      <c r="I57" s="80"/>
      <c r="J57" s="80"/>
      <c r="K57" s="80"/>
      <c r="L57" s="80"/>
      <c r="M57" s="126"/>
      <c r="N57" s="127"/>
      <c r="O57" s="127"/>
      <c r="P57" s="127"/>
      <c r="Q57" s="127"/>
      <c r="R57" s="127"/>
      <c r="S57" s="127"/>
      <c r="T57" s="127"/>
      <c r="U57" s="127"/>
      <c r="V57" s="128"/>
    </row>
    <row r="58" spans="1:22" ht="32.25" customHeight="1" thickBot="1" x14ac:dyDescent="0.3">
      <c r="A58" s="151"/>
      <c r="B58" s="144"/>
      <c r="C58" s="144"/>
      <c r="D58" s="29" t="s">
        <v>53</v>
      </c>
      <c r="E58" s="58">
        <v>35.4</v>
      </c>
      <c r="F58" s="59">
        <v>2.8</v>
      </c>
      <c r="G58" s="59">
        <f t="shared" si="2"/>
        <v>7.9096045197740104</v>
      </c>
      <c r="H58" s="80"/>
      <c r="I58" s="80"/>
      <c r="J58" s="80"/>
      <c r="K58" s="80"/>
      <c r="L58" s="80"/>
      <c r="M58" s="129"/>
      <c r="N58" s="130"/>
      <c r="O58" s="130"/>
      <c r="P58" s="130"/>
      <c r="Q58" s="130"/>
      <c r="R58" s="130"/>
      <c r="S58" s="130"/>
      <c r="T58" s="130"/>
      <c r="U58" s="130"/>
      <c r="V58" s="131"/>
    </row>
    <row r="59" spans="1:22" ht="32.25" customHeight="1" x14ac:dyDescent="0.25">
      <c r="A59" s="140">
        <v>12</v>
      </c>
      <c r="B59" s="145" t="s">
        <v>32</v>
      </c>
      <c r="C59" s="142" t="s">
        <v>31</v>
      </c>
      <c r="D59" s="33" t="s">
        <v>1</v>
      </c>
      <c r="E59" s="40">
        <f>E60+E61+E62+E63</f>
        <v>19420.7</v>
      </c>
      <c r="F59" s="40">
        <f>F60+F61+F62+F63</f>
        <v>13063.2</v>
      </c>
      <c r="G59" s="11">
        <f t="shared" si="2"/>
        <v>67.264310761198104</v>
      </c>
      <c r="H59" s="80"/>
      <c r="I59" s="82"/>
      <c r="J59" s="80"/>
      <c r="K59" s="80"/>
      <c r="L59" s="80"/>
      <c r="M59" s="123" t="s">
        <v>78</v>
      </c>
      <c r="N59" s="124"/>
      <c r="O59" s="124"/>
      <c r="P59" s="124"/>
      <c r="Q59" s="124"/>
      <c r="R59" s="124"/>
      <c r="S59" s="124"/>
      <c r="T59" s="124"/>
      <c r="U59" s="124"/>
      <c r="V59" s="125"/>
    </row>
    <row r="60" spans="1:22" ht="27.75" customHeight="1" x14ac:dyDescent="0.25">
      <c r="A60" s="141"/>
      <c r="B60" s="146"/>
      <c r="C60" s="143"/>
      <c r="D60" s="30" t="s">
        <v>51</v>
      </c>
      <c r="E60" s="41">
        <v>0</v>
      </c>
      <c r="F60" s="41">
        <v>0</v>
      </c>
      <c r="G60" s="8">
        <v>0</v>
      </c>
      <c r="H60" s="80"/>
      <c r="I60" s="80"/>
      <c r="J60" s="80"/>
      <c r="K60" s="80"/>
      <c r="L60" s="80"/>
      <c r="M60" s="126"/>
      <c r="N60" s="127"/>
      <c r="O60" s="127"/>
      <c r="P60" s="127"/>
      <c r="Q60" s="127"/>
      <c r="R60" s="127"/>
      <c r="S60" s="127"/>
      <c r="T60" s="127"/>
      <c r="U60" s="127"/>
      <c r="V60" s="128"/>
    </row>
    <row r="61" spans="1:22" ht="34.5" customHeight="1" x14ac:dyDescent="0.25">
      <c r="A61" s="141"/>
      <c r="B61" s="146"/>
      <c r="C61" s="143"/>
      <c r="D61" s="30" t="s">
        <v>12</v>
      </c>
      <c r="E61" s="48">
        <v>0</v>
      </c>
      <c r="F61" s="45">
        <v>0</v>
      </c>
      <c r="G61" s="8">
        <v>0</v>
      </c>
      <c r="H61" s="80"/>
      <c r="I61" s="80"/>
      <c r="J61" s="80"/>
      <c r="K61" s="80"/>
      <c r="L61" s="80"/>
      <c r="M61" s="126"/>
      <c r="N61" s="127"/>
      <c r="O61" s="127"/>
      <c r="P61" s="127"/>
      <c r="Q61" s="127"/>
      <c r="R61" s="127"/>
      <c r="S61" s="127"/>
      <c r="T61" s="127"/>
      <c r="U61" s="127"/>
      <c r="V61" s="128"/>
    </row>
    <row r="62" spans="1:22" ht="33" customHeight="1" x14ac:dyDescent="0.25">
      <c r="A62" s="141"/>
      <c r="B62" s="147"/>
      <c r="C62" s="143"/>
      <c r="D62" s="30" t="s">
        <v>11</v>
      </c>
      <c r="E62" s="18">
        <v>19420.7</v>
      </c>
      <c r="F62" s="41">
        <v>13063.2</v>
      </c>
      <c r="G62" s="8">
        <f>F62/E62*100</f>
        <v>67.264310761198104</v>
      </c>
      <c r="H62" s="80"/>
      <c r="I62" s="80"/>
      <c r="J62" s="80"/>
      <c r="K62" s="80"/>
      <c r="L62" s="80"/>
      <c r="M62" s="126"/>
      <c r="N62" s="127"/>
      <c r="O62" s="127"/>
      <c r="P62" s="127"/>
      <c r="Q62" s="127"/>
      <c r="R62" s="127"/>
      <c r="S62" s="127"/>
      <c r="T62" s="127"/>
      <c r="U62" s="127"/>
      <c r="V62" s="128"/>
    </row>
    <row r="63" spans="1:22" ht="21" customHeight="1" thickBot="1" x14ac:dyDescent="0.3">
      <c r="A63" s="152"/>
      <c r="B63" s="148"/>
      <c r="C63" s="144"/>
      <c r="D63" s="32" t="s">
        <v>55</v>
      </c>
      <c r="E63" s="60">
        <v>0</v>
      </c>
      <c r="F63" s="50">
        <v>0</v>
      </c>
      <c r="G63" s="9">
        <v>0</v>
      </c>
      <c r="H63" s="80"/>
      <c r="I63" s="80"/>
      <c r="J63" s="80"/>
      <c r="K63" s="80"/>
      <c r="L63" s="80"/>
      <c r="M63" s="129"/>
      <c r="N63" s="130"/>
      <c r="O63" s="130"/>
      <c r="P63" s="130"/>
      <c r="Q63" s="130"/>
      <c r="R63" s="130"/>
      <c r="S63" s="130"/>
      <c r="T63" s="130"/>
      <c r="U63" s="130"/>
      <c r="V63" s="131"/>
    </row>
    <row r="64" spans="1:22" ht="37.5" customHeight="1" x14ac:dyDescent="0.25">
      <c r="A64" s="140">
        <v>13</v>
      </c>
      <c r="B64" s="145" t="s">
        <v>33</v>
      </c>
      <c r="C64" s="142" t="s">
        <v>26</v>
      </c>
      <c r="D64" s="33" t="s">
        <v>1</v>
      </c>
      <c r="E64" s="40">
        <f>E65+E66+E67+E68</f>
        <v>41382.800000000003</v>
      </c>
      <c r="F64" s="40">
        <f>F65+F66+F67+F68</f>
        <v>18871</v>
      </c>
      <c r="G64" s="11">
        <f>F64/E64*100</f>
        <v>45.601070976347657</v>
      </c>
      <c r="H64" s="80" t="s">
        <v>75</v>
      </c>
      <c r="I64" s="80"/>
      <c r="J64" s="80"/>
      <c r="K64" s="80"/>
      <c r="L64" s="80"/>
      <c r="M64" s="123" t="s">
        <v>84</v>
      </c>
      <c r="N64" s="124"/>
      <c r="O64" s="124"/>
      <c r="P64" s="124"/>
      <c r="Q64" s="124"/>
      <c r="R64" s="124"/>
      <c r="S64" s="124"/>
      <c r="T64" s="124"/>
      <c r="U64" s="124"/>
      <c r="V64" s="125"/>
    </row>
    <row r="65" spans="1:23" ht="26.25" customHeight="1" x14ac:dyDescent="0.25">
      <c r="A65" s="141"/>
      <c r="B65" s="146"/>
      <c r="C65" s="143"/>
      <c r="D65" s="30" t="s">
        <v>51</v>
      </c>
      <c r="E65" s="41">
        <v>0</v>
      </c>
      <c r="F65" s="41">
        <v>0</v>
      </c>
      <c r="G65" s="8">
        <v>0</v>
      </c>
      <c r="H65" s="80"/>
      <c r="I65" s="80"/>
      <c r="J65" s="80"/>
      <c r="K65" s="80"/>
      <c r="L65" s="80"/>
      <c r="M65" s="126"/>
      <c r="N65" s="127"/>
      <c r="O65" s="127"/>
      <c r="P65" s="127"/>
      <c r="Q65" s="127"/>
      <c r="R65" s="127"/>
      <c r="S65" s="127"/>
      <c r="T65" s="127"/>
      <c r="U65" s="127"/>
      <c r="V65" s="128"/>
    </row>
    <row r="66" spans="1:23" ht="35.25" customHeight="1" x14ac:dyDescent="0.25">
      <c r="A66" s="141"/>
      <c r="B66" s="146"/>
      <c r="C66" s="143"/>
      <c r="D66" s="30" t="s">
        <v>12</v>
      </c>
      <c r="E66" s="42">
        <v>926.8</v>
      </c>
      <c r="F66" s="41">
        <v>107.9</v>
      </c>
      <c r="G66" s="8">
        <f>F66/E66*100</f>
        <v>11.642209753992233</v>
      </c>
      <c r="H66" s="80"/>
      <c r="I66" s="80"/>
      <c r="J66" s="80"/>
      <c r="K66" s="80"/>
      <c r="L66" s="80"/>
      <c r="M66" s="126"/>
      <c r="N66" s="127"/>
      <c r="O66" s="127"/>
      <c r="P66" s="127"/>
      <c r="Q66" s="127"/>
      <c r="R66" s="127"/>
      <c r="S66" s="127"/>
      <c r="T66" s="127"/>
      <c r="U66" s="127"/>
      <c r="V66" s="128"/>
    </row>
    <row r="67" spans="1:23" ht="34.5" customHeight="1" x14ac:dyDescent="0.25">
      <c r="A67" s="141"/>
      <c r="B67" s="147"/>
      <c r="C67" s="143"/>
      <c r="D67" s="30" t="s">
        <v>11</v>
      </c>
      <c r="E67" s="48">
        <v>40456</v>
      </c>
      <c r="F67" s="41">
        <v>18763.099999999999</v>
      </c>
      <c r="G67" s="8">
        <f>F67/E67*100</f>
        <v>46.379029068617754</v>
      </c>
      <c r="H67" s="80"/>
      <c r="I67" s="80"/>
      <c r="J67" s="80"/>
      <c r="K67" s="80"/>
      <c r="L67" s="80"/>
      <c r="M67" s="126"/>
      <c r="N67" s="127"/>
      <c r="O67" s="127"/>
      <c r="P67" s="127"/>
      <c r="Q67" s="127"/>
      <c r="R67" s="127"/>
      <c r="S67" s="127"/>
      <c r="T67" s="127"/>
      <c r="U67" s="127"/>
      <c r="V67" s="128"/>
    </row>
    <row r="68" spans="1:23" ht="21.75" customHeight="1" thickBot="1" x14ac:dyDescent="0.3">
      <c r="A68" s="152"/>
      <c r="B68" s="148"/>
      <c r="C68" s="144"/>
      <c r="D68" s="32" t="s">
        <v>55</v>
      </c>
      <c r="E68" s="61">
        <v>0</v>
      </c>
      <c r="F68" s="50">
        <v>0</v>
      </c>
      <c r="G68" s="9">
        <v>0</v>
      </c>
      <c r="H68" s="80"/>
      <c r="I68" s="80"/>
      <c r="J68" s="80"/>
      <c r="K68" s="80"/>
      <c r="L68" s="80"/>
      <c r="M68" s="129"/>
      <c r="N68" s="130"/>
      <c r="O68" s="130"/>
      <c r="P68" s="130"/>
      <c r="Q68" s="130"/>
      <c r="R68" s="130"/>
      <c r="S68" s="130"/>
      <c r="T68" s="130"/>
      <c r="U68" s="130"/>
      <c r="V68" s="131"/>
    </row>
    <row r="69" spans="1:23" ht="35.25" customHeight="1" x14ac:dyDescent="0.25">
      <c r="A69" s="140">
        <v>14</v>
      </c>
      <c r="B69" s="145" t="s">
        <v>39</v>
      </c>
      <c r="C69" s="142" t="s">
        <v>38</v>
      </c>
      <c r="D69" s="33" t="s">
        <v>1</v>
      </c>
      <c r="E69" s="40">
        <f>E70+E71+E72</f>
        <v>2714.4</v>
      </c>
      <c r="F69" s="40">
        <f>F70+F71+F72</f>
        <v>2614.2000000000003</v>
      </c>
      <c r="G69" s="11">
        <f>F69/E69*100</f>
        <v>96.308576480990283</v>
      </c>
      <c r="H69" s="80"/>
      <c r="I69" s="80"/>
      <c r="J69" s="80"/>
      <c r="K69" s="80"/>
      <c r="L69" s="80"/>
      <c r="M69" s="93" t="s">
        <v>73</v>
      </c>
      <c r="N69" s="132"/>
      <c r="O69" s="132"/>
      <c r="P69" s="132"/>
      <c r="Q69" s="132"/>
      <c r="R69" s="132"/>
      <c r="S69" s="132"/>
      <c r="T69" s="132"/>
      <c r="U69" s="132"/>
      <c r="V69" s="133"/>
    </row>
    <row r="70" spans="1:23" ht="34.5" customHeight="1" x14ac:dyDescent="0.25">
      <c r="A70" s="141"/>
      <c r="B70" s="146"/>
      <c r="C70" s="143"/>
      <c r="D70" s="30" t="s">
        <v>51</v>
      </c>
      <c r="E70" s="41">
        <v>0</v>
      </c>
      <c r="F70" s="41">
        <v>0</v>
      </c>
      <c r="G70" s="8">
        <v>0</v>
      </c>
      <c r="H70" s="80"/>
      <c r="I70" s="80"/>
      <c r="J70" s="80"/>
      <c r="K70" s="80"/>
      <c r="L70" s="80"/>
      <c r="M70" s="134"/>
      <c r="N70" s="135"/>
      <c r="O70" s="135"/>
      <c r="P70" s="135"/>
      <c r="Q70" s="135"/>
      <c r="R70" s="135"/>
      <c r="S70" s="135"/>
      <c r="T70" s="135"/>
      <c r="U70" s="135"/>
      <c r="V70" s="136"/>
    </row>
    <row r="71" spans="1:23" ht="34.5" customHeight="1" x14ac:dyDescent="0.25">
      <c r="A71" s="141"/>
      <c r="B71" s="146"/>
      <c r="C71" s="143"/>
      <c r="D71" s="30" t="s">
        <v>12</v>
      </c>
      <c r="E71" s="41">
        <v>2461.8000000000002</v>
      </c>
      <c r="F71" s="41">
        <v>2461.8000000000002</v>
      </c>
      <c r="G71" s="8">
        <f>F71/E71*100</f>
        <v>100</v>
      </c>
      <c r="H71" s="80"/>
      <c r="I71" s="80"/>
      <c r="J71" s="80"/>
      <c r="K71" s="80"/>
      <c r="L71" s="80"/>
      <c r="M71" s="134"/>
      <c r="N71" s="135"/>
      <c r="O71" s="135"/>
      <c r="P71" s="135"/>
      <c r="Q71" s="135"/>
      <c r="R71" s="135"/>
      <c r="S71" s="135"/>
      <c r="T71" s="135"/>
      <c r="U71" s="135"/>
      <c r="V71" s="136"/>
    </row>
    <row r="72" spans="1:23" ht="33.75" customHeight="1" thickBot="1" x14ac:dyDescent="0.3">
      <c r="A72" s="152"/>
      <c r="B72" s="148"/>
      <c r="C72" s="144"/>
      <c r="D72" s="24" t="s">
        <v>11</v>
      </c>
      <c r="E72" s="62">
        <v>252.6</v>
      </c>
      <c r="F72" s="44">
        <v>152.4</v>
      </c>
      <c r="G72" s="25">
        <f>F72/E72*100</f>
        <v>60.332541567695962</v>
      </c>
      <c r="H72" s="80"/>
      <c r="I72" s="80"/>
      <c r="J72" s="80"/>
      <c r="K72" s="80"/>
      <c r="L72" s="80"/>
      <c r="M72" s="137"/>
      <c r="N72" s="138"/>
      <c r="O72" s="138"/>
      <c r="P72" s="138"/>
      <c r="Q72" s="138"/>
      <c r="R72" s="138"/>
      <c r="S72" s="138"/>
      <c r="T72" s="138"/>
      <c r="U72" s="138"/>
      <c r="V72" s="139"/>
    </row>
    <row r="73" spans="1:23" ht="28.5" customHeight="1" x14ac:dyDescent="0.25">
      <c r="A73" s="140">
        <v>15</v>
      </c>
      <c r="B73" s="145" t="s">
        <v>41</v>
      </c>
      <c r="C73" s="142" t="s">
        <v>40</v>
      </c>
      <c r="D73" s="33" t="s">
        <v>1</v>
      </c>
      <c r="E73" s="40">
        <f>E74+E75+E76+E77</f>
        <v>3443</v>
      </c>
      <c r="F73" s="40">
        <f>F74+F75+F76+F77</f>
        <v>2140.44</v>
      </c>
      <c r="G73" s="11">
        <f>F73/E73*100</f>
        <v>62.167876851582925</v>
      </c>
      <c r="H73" s="80"/>
      <c r="I73" s="80"/>
      <c r="J73" s="80"/>
      <c r="K73" s="80"/>
      <c r="L73" s="80"/>
      <c r="M73" s="93" t="s">
        <v>60</v>
      </c>
      <c r="N73" s="94"/>
      <c r="O73" s="94"/>
      <c r="P73" s="94"/>
      <c r="Q73" s="94"/>
      <c r="R73" s="94"/>
      <c r="S73" s="94"/>
      <c r="T73" s="94"/>
      <c r="U73" s="94"/>
      <c r="V73" s="95"/>
    </row>
    <row r="74" spans="1:23" ht="26.25" customHeight="1" x14ac:dyDescent="0.25">
      <c r="A74" s="141"/>
      <c r="B74" s="146"/>
      <c r="C74" s="143"/>
      <c r="D74" s="30" t="s">
        <v>51</v>
      </c>
      <c r="E74" s="41">
        <v>0</v>
      </c>
      <c r="F74" s="41">
        <v>0</v>
      </c>
      <c r="G74" s="8">
        <v>0</v>
      </c>
      <c r="H74" s="80"/>
      <c r="I74" s="80"/>
      <c r="J74" s="80"/>
      <c r="K74" s="80"/>
      <c r="L74" s="80"/>
      <c r="M74" s="96"/>
      <c r="N74" s="97"/>
      <c r="O74" s="97"/>
      <c r="P74" s="97"/>
      <c r="Q74" s="97"/>
      <c r="R74" s="97"/>
      <c r="S74" s="97"/>
      <c r="T74" s="97"/>
      <c r="U74" s="97"/>
      <c r="V74" s="98"/>
    </row>
    <row r="75" spans="1:23" ht="33.75" customHeight="1" x14ac:dyDescent="0.25">
      <c r="A75" s="141"/>
      <c r="B75" s="146"/>
      <c r="C75" s="143"/>
      <c r="D75" s="30" t="s">
        <v>12</v>
      </c>
      <c r="E75" s="18">
        <v>0</v>
      </c>
      <c r="F75" s="41">
        <v>0</v>
      </c>
      <c r="G75" s="8">
        <v>0</v>
      </c>
      <c r="H75" s="80"/>
      <c r="I75" s="80"/>
      <c r="J75" s="80"/>
      <c r="K75" s="80"/>
      <c r="L75" s="80"/>
      <c r="M75" s="96"/>
      <c r="N75" s="97"/>
      <c r="O75" s="97"/>
      <c r="P75" s="97"/>
      <c r="Q75" s="97"/>
      <c r="R75" s="97"/>
      <c r="S75" s="97"/>
      <c r="T75" s="97"/>
      <c r="U75" s="97"/>
      <c r="V75" s="98"/>
    </row>
    <row r="76" spans="1:23" ht="33.75" customHeight="1" thickBot="1" x14ac:dyDescent="0.3">
      <c r="A76" s="153"/>
      <c r="B76" s="147"/>
      <c r="C76" s="143"/>
      <c r="D76" s="32" t="s">
        <v>11</v>
      </c>
      <c r="E76" s="42">
        <v>3443</v>
      </c>
      <c r="F76" s="55">
        <v>2140.44</v>
      </c>
      <c r="G76" s="13">
        <f>F76/E76*100</f>
        <v>62.167876851582925</v>
      </c>
      <c r="H76" s="80"/>
      <c r="I76" s="80"/>
      <c r="J76" s="80"/>
      <c r="K76" s="80"/>
      <c r="L76" s="80"/>
      <c r="M76" s="96"/>
      <c r="N76" s="97"/>
      <c r="O76" s="97"/>
      <c r="P76" s="97"/>
      <c r="Q76" s="97"/>
      <c r="R76" s="97"/>
      <c r="S76" s="97"/>
      <c r="T76" s="97"/>
      <c r="U76" s="97"/>
      <c r="V76" s="98"/>
    </row>
    <row r="77" spans="1:23" ht="32.25" customHeight="1" thickBot="1" x14ac:dyDescent="0.3">
      <c r="A77" s="152"/>
      <c r="B77" s="148"/>
      <c r="C77" s="144"/>
      <c r="D77" s="39" t="s">
        <v>6</v>
      </c>
      <c r="E77" s="53">
        <v>0</v>
      </c>
      <c r="F77" s="50">
        <v>0</v>
      </c>
      <c r="G77" s="9">
        <v>0</v>
      </c>
      <c r="H77" s="80"/>
      <c r="I77" s="80"/>
      <c r="J77" s="80"/>
      <c r="K77" s="80"/>
      <c r="L77" s="80"/>
      <c r="M77" s="99"/>
      <c r="N77" s="100"/>
      <c r="O77" s="100"/>
      <c r="P77" s="100"/>
      <c r="Q77" s="100"/>
      <c r="R77" s="100"/>
      <c r="S77" s="100"/>
      <c r="T77" s="100"/>
      <c r="U77" s="100"/>
      <c r="V77" s="101"/>
    </row>
    <row r="78" spans="1:23" ht="30.75" customHeight="1" x14ac:dyDescent="0.25">
      <c r="A78" s="140">
        <v>16</v>
      </c>
      <c r="B78" s="145" t="s">
        <v>43</v>
      </c>
      <c r="C78" s="142" t="s">
        <v>42</v>
      </c>
      <c r="D78" s="33" t="s">
        <v>1</v>
      </c>
      <c r="E78" s="40">
        <f>E79+E80+E81+E82</f>
        <v>63567.6</v>
      </c>
      <c r="F78" s="40">
        <f>F79+F80+F81+F82</f>
        <v>60265.4</v>
      </c>
      <c r="G78" s="11">
        <f>F78/E78*100</f>
        <v>94.805215235434403</v>
      </c>
      <c r="H78" s="80"/>
      <c r="I78" s="80"/>
      <c r="J78" s="80"/>
      <c r="K78" s="80"/>
      <c r="L78" s="80"/>
      <c r="M78" s="93" t="s">
        <v>80</v>
      </c>
      <c r="N78" s="124"/>
      <c r="O78" s="124"/>
      <c r="P78" s="124"/>
      <c r="Q78" s="124"/>
      <c r="R78" s="124"/>
      <c r="S78" s="124"/>
      <c r="T78" s="124"/>
      <c r="U78" s="124"/>
      <c r="V78" s="125"/>
      <c r="W78" s="178"/>
    </row>
    <row r="79" spans="1:23" ht="26.25" customHeight="1" x14ac:dyDescent="0.25">
      <c r="A79" s="141"/>
      <c r="B79" s="146"/>
      <c r="C79" s="143"/>
      <c r="D79" s="30" t="s">
        <v>51</v>
      </c>
      <c r="E79" s="41">
        <v>0</v>
      </c>
      <c r="F79" s="41">
        <v>0</v>
      </c>
      <c r="G79" s="8">
        <v>0</v>
      </c>
      <c r="H79" s="80"/>
      <c r="I79" s="80"/>
      <c r="J79" s="80"/>
      <c r="K79" s="80"/>
      <c r="L79" s="80"/>
      <c r="M79" s="126"/>
      <c r="N79" s="127"/>
      <c r="O79" s="127"/>
      <c r="P79" s="127"/>
      <c r="Q79" s="127"/>
      <c r="R79" s="127"/>
      <c r="S79" s="127"/>
      <c r="T79" s="127"/>
      <c r="U79" s="127"/>
      <c r="V79" s="128"/>
      <c r="W79" s="179"/>
    </row>
    <row r="80" spans="1:23" ht="37.5" customHeight="1" x14ac:dyDescent="0.25">
      <c r="A80" s="141"/>
      <c r="B80" s="146"/>
      <c r="C80" s="143"/>
      <c r="D80" s="30" t="s">
        <v>12</v>
      </c>
      <c r="E80" s="42">
        <v>0</v>
      </c>
      <c r="F80" s="41">
        <v>0</v>
      </c>
      <c r="G80" s="8">
        <v>0</v>
      </c>
      <c r="H80" s="80"/>
      <c r="I80" s="80"/>
      <c r="J80" s="80"/>
      <c r="K80" s="80"/>
      <c r="L80" s="80"/>
      <c r="M80" s="126"/>
      <c r="N80" s="127"/>
      <c r="O80" s="127"/>
      <c r="P80" s="127"/>
      <c r="Q80" s="127"/>
      <c r="R80" s="127"/>
      <c r="S80" s="127"/>
      <c r="T80" s="127"/>
      <c r="U80" s="127"/>
      <c r="V80" s="128"/>
      <c r="W80" s="179"/>
    </row>
    <row r="81" spans="1:23" ht="37.5" customHeight="1" x14ac:dyDescent="0.25">
      <c r="A81" s="153"/>
      <c r="B81" s="147"/>
      <c r="C81" s="143"/>
      <c r="D81" s="31" t="s">
        <v>11</v>
      </c>
      <c r="E81" s="48">
        <v>63567.6</v>
      </c>
      <c r="F81" s="41">
        <v>60265.4</v>
      </c>
      <c r="G81" s="13">
        <f>F81/E81*100</f>
        <v>94.805215235434403</v>
      </c>
      <c r="H81" s="80"/>
      <c r="I81" s="80"/>
      <c r="J81" s="80"/>
      <c r="K81" s="80"/>
      <c r="L81" s="80"/>
      <c r="M81" s="126"/>
      <c r="N81" s="127"/>
      <c r="O81" s="127"/>
      <c r="P81" s="127"/>
      <c r="Q81" s="127"/>
      <c r="R81" s="127"/>
      <c r="S81" s="127"/>
      <c r="T81" s="127"/>
      <c r="U81" s="127"/>
      <c r="V81" s="128"/>
      <c r="W81" s="179"/>
    </row>
    <row r="82" spans="1:23" ht="155.25" customHeight="1" thickBot="1" x14ac:dyDescent="0.3">
      <c r="A82" s="152"/>
      <c r="B82" s="148"/>
      <c r="C82" s="144"/>
      <c r="D82" s="24" t="s">
        <v>53</v>
      </c>
      <c r="E82" s="50">
        <v>0</v>
      </c>
      <c r="F82" s="50">
        <v>0</v>
      </c>
      <c r="G82" s="9">
        <v>0</v>
      </c>
      <c r="H82" s="80"/>
      <c r="I82" s="80"/>
      <c r="J82" s="80"/>
      <c r="K82" s="80"/>
      <c r="L82" s="80"/>
      <c r="M82" s="129"/>
      <c r="N82" s="130"/>
      <c r="O82" s="130"/>
      <c r="P82" s="130"/>
      <c r="Q82" s="130"/>
      <c r="R82" s="130"/>
      <c r="S82" s="130"/>
      <c r="T82" s="130"/>
      <c r="U82" s="130"/>
      <c r="V82" s="131"/>
    </row>
    <row r="83" spans="1:23" ht="32.25" customHeight="1" x14ac:dyDescent="0.25">
      <c r="A83" s="140">
        <v>17</v>
      </c>
      <c r="B83" s="142" t="s">
        <v>59</v>
      </c>
      <c r="C83" s="142" t="s">
        <v>44</v>
      </c>
      <c r="D83" s="33" t="s">
        <v>1</v>
      </c>
      <c r="E83" s="40">
        <f>E84+E85+E86</f>
        <v>277927.90000000002</v>
      </c>
      <c r="F83" s="40">
        <f>F84+F85+F86</f>
        <v>211139.5</v>
      </c>
      <c r="G83" s="11">
        <f>F83/E83*100</f>
        <v>75.969163225426442</v>
      </c>
      <c r="H83" s="80"/>
      <c r="I83" s="80"/>
      <c r="J83" s="80"/>
      <c r="K83" s="80"/>
      <c r="L83" s="80"/>
      <c r="M83" s="123" t="s">
        <v>76</v>
      </c>
      <c r="N83" s="124"/>
      <c r="O83" s="124"/>
      <c r="P83" s="124"/>
      <c r="Q83" s="124"/>
      <c r="R83" s="124"/>
      <c r="S83" s="124"/>
      <c r="T83" s="124"/>
      <c r="U83" s="124"/>
      <c r="V83" s="125"/>
    </row>
    <row r="84" spans="1:23" ht="24" customHeight="1" x14ac:dyDescent="0.25">
      <c r="A84" s="141"/>
      <c r="B84" s="143"/>
      <c r="C84" s="143"/>
      <c r="D84" s="30" t="s">
        <v>51</v>
      </c>
      <c r="E84" s="41">
        <v>2617.4</v>
      </c>
      <c r="F84" s="41">
        <v>2000.2</v>
      </c>
      <c r="G84" s="8">
        <v>0</v>
      </c>
      <c r="H84" s="80"/>
      <c r="I84" s="80"/>
      <c r="J84" s="80"/>
      <c r="K84" s="80"/>
      <c r="L84" s="80"/>
      <c r="M84" s="126"/>
      <c r="N84" s="127"/>
      <c r="O84" s="127"/>
      <c r="P84" s="127"/>
      <c r="Q84" s="127"/>
      <c r="R84" s="127"/>
      <c r="S84" s="127"/>
      <c r="T84" s="127"/>
      <c r="U84" s="127"/>
      <c r="V84" s="128"/>
    </row>
    <row r="85" spans="1:23" ht="35.25" customHeight="1" x14ac:dyDescent="0.25">
      <c r="A85" s="141"/>
      <c r="B85" s="143"/>
      <c r="C85" s="143"/>
      <c r="D85" s="30" t="s">
        <v>12</v>
      </c>
      <c r="E85" s="42">
        <v>150097.70000000001</v>
      </c>
      <c r="F85" s="41">
        <v>120098.6</v>
      </c>
      <c r="G85" s="8">
        <f>F85/E85*100</f>
        <v>80.013617796941588</v>
      </c>
      <c r="H85" s="80"/>
      <c r="I85" s="80"/>
      <c r="J85" s="80"/>
      <c r="K85" s="80"/>
      <c r="L85" s="80"/>
      <c r="M85" s="126"/>
      <c r="N85" s="127"/>
      <c r="O85" s="127"/>
      <c r="P85" s="127"/>
      <c r="Q85" s="127"/>
      <c r="R85" s="127"/>
      <c r="S85" s="127"/>
      <c r="T85" s="127"/>
      <c r="U85" s="127"/>
      <c r="V85" s="128"/>
    </row>
    <row r="86" spans="1:23" ht="198.75" customHeight="1" thickBot="1" x14ac:dyDescent="0.3">
      <c r="A86" s="152"/>
      <c r="B86" s="144"/>
      <c r="C86" s="144"/>
      <c r="D86" s="24" t="s">
        <v>11</v>
      </c>
      <c r="E86" s="56">
        <v>125212.8</v>
      </c>
      <c r="F86" s="44">
        <v>89040.7</v>
      </c>
      <c r="G86" s="25">
        <f>F86/E86*100</f>
        <v>71.111499782769812</v>
      </c>
      <c r="H86" s="80"/>
      <c r="I86" s="80"/>
      <c r="J86" s="80"/>
      <c r="K86" s="80"/>
      <c r="L86" s="80"/>
      <c r="M86" s="129"/>
      <c r="N86" s="130"/>
      <c r="O86" s="130"/>
      <c r="P86" s="130"/>
      <c r="Q86" s="130"/>
      <c r="R86" s="130"/>
      <c r="S86" s="130"/>
      <c r="T86" s="130"/>
      <c r="U86" s="130"/>
      <c r="V86" s="131"/>
    </row>
    <row r="87" spans="1:23" ht="31.5" customHeight="1" x14ac:dyDescent="0.25">
      <c r="A87" s="140">
        <v>18</v>
      </c>
      <c r="B87" s="142" t="s">
        <v>46</v>
      </c>
      <c r="C87" s="142" t="s">
        <v>45</v>
      </c>
      <c r="D87" s="33" t="s">
        <v>1</v>
      </c>
      <c r="E87" s="40">
        <f>E88+E89+E90</f>
        <v>2283.8004000000001</v>
      </c>
      <c r="F87" s="40">
        <f>F88+F89+F90</f>
        <v>2005.7237</v>
      </c>
      <c r="G87" s="11">
        <f>F87/E87*100</f>
        <v>87.8239490631493</v>
      </c>
      <c r="H87" s="80"/>
      <c r="I87" s="80"/>
      <c r="J87" s="80"/>
      <c r="K87" s="80"/>
      <c r="L87" s="80"/>
      <c r="M87" s="93" t="s">
        <v>85</v>
      </c>
      <c r="N87" s="94"/>
      <c r="O87" s="94"/>
      <c r="P87" s="94"/>
      <c r="Q87" s="94"/>
      <c r="R87" s="94"/>
      <c r="S87" s="94"/>
      <c r="T87" s="94"/>
      <c r="U87" s="94"/>
      <c r="V87" s="95"/>
    </row>
    <row r="88" spans="1:23" ht="24" customHeight="1" x14ac:dyDescent="0.25">
      <c r="A88" s="141"/>
      <c r="B88" s="143"/>
      <c r="C88" s="143"/>
      <c r="D88" s="30" t="s">
        <v>51</v>
      </c>
      <c r="E88" s="41">
        <v>0</v>
      </c>
      <c r="F88" s="41">
        <v>0</v>
      </c>
      <c r="G88" s="8">
        <v>0</v>
      </c>
      <c r="H88" s="80"/>
      <c r="I88" s="80"/>
      <c r="J88" s="80"/>
      <c r="K88" s="80"/>
      <c r="L88" s="80"/>
      <c r="M88" s="96"/>
      <c r="N88" s="97"/>
      <c r="O88" s="97"/>
      <c r="P88" s="97"/>
      <c r="Q88" s="97"/>
      <c r="R88" s="97"/>
      <c r="S88" s="97"/>
      <c r="T88" s="97"/>
      <c r="U88" s="97"/>
      <c r="V88" s="98"/>
    </row>
    <row r="89" spans="1:23" ht="33.75" customHeight="1" x14ac:dyDescent="0.25">
      <c r="A89" s="141"/>
      <c r="B89" s="143"/>
      <c r="C89" s="143"/>
      <c r="D89" s="30" t="s">
        <v>12</v>
      </c>
      <c r="E89" s="18">
        <v>0</v>
      </c>
      <c r="F89" s="41">
        <v>0</v>
      </c>
      <c r="G89" s="8">
        <v>0</v>
      </c>
      <c r="H89" s="80"/>
      <c r="I89" s="80"/>
      <c r="J89" s="80"/>
      <c r="K89" s="80"/>
      <c r="L89" s="80"/>
      <c r="M89" s="96"/>
      <c r="N89" s="97"/>
      <c r="O89" s="97"/>
      <c r="P89" s="97"/>
      <c r="Q89" s="97"/>
      <c r="R89" s="97"/>
      <c r="S89" s="97"/>
      <c r="T89" s="97"/>
      <c r="U89" s="97"/>
      <c r="V89" s="98"/>
    </row>
    <row r="90" spans="1:23" ht="74.25" customHeight="1" thickBot="1" x14ac:dyDescent="0.3">
      <c r="A90" s="141"/>
      <c r="B90" s="144"/>
      <c r="C90" s="144"/>
      <c r="D90" s="28" t="s">
        <v>11</v>
      </c>
      <c r="E90" s="54">
        <f>'[1]СРБ на год (КВСР)_1'!$X$702</f>
        <v>2283.8004000000001</v>
      </c>
      <c r="F90" s="52">
        <f>'[1]СРБ на год (КВСР)_1'!$AA$702</f>
        <v>2005.7237</v>
      </c>
      <c r="G90" s="27">
        <f>F90/E90*100</f>
        <v>87.8239490631493</v>
      </c>
      <c r="H90" s="80"/>
      <c r="I90" s="80"/>
      <c r="J90" s="80"/>
      <c r="K90" s="80"/>
      <c r="L90" s="80"/>
      <c r="M90" s="99"/>
      <c r="N90" s="100"/>
      <c r="O90" s="100"/>
      <c r="P90" s="100"/>
      <c r="Q90" s="100"/>
      <c r="R90" s="100"/>
      <c r="S90" s="100"/>
      <c r="T90" s="100"/>
      <c r="U90" s="100"/>
      <c r="V90" s="101"/>
    </row>
    <row r="91" spans="1:23" ht="32.25" customHeight="1" x14ac:dyDescent="0.25">
      <c r="A91" s="150">
        <v>19</v>
      </c>
      <c r="B91" s="145" t="s">
        <v>47</v>
      </c>
      <c r="C91" s="142" t="s">
        <v>49</v>
      </c>
      <c r="D91" s="36" t="s">
        <v>1</v>
      </c>
      <c r="E91" s="63">
        <f>E92+E93+E94+E95</f>
        <v>345849.9</v>
      </c>
      <c r="F91" s="40">
        <f>F92+F93+F94+F95</f>
        <v>268701.5</v>
      </c>
      <c r="G91" s="11">
        <f>F91/E91*100</f>
        <v>77.693097496919904</v>
      </c>
      <c r="H91" s="80"/>
      <c r="I91" s="80"/>
      <c r="J91" s="80"/>
      <c r="K91" s="80"/>
      <c r="L91" s="80"/>
      <c r="M91" s="93" t="s">
        <v>86</v>
      </c>
      <c r="N91" s="94"/>
      <c r="O91" s="94"/>
      <c r="P91" s="94"/>
      <c r="Q91" s="94"/>
      <c r="R91" s="94"/>
      <c r="S91" s="94"/>
      <c r="T91" s="94"/>
      <c r="U91" s="94"/>
      <c r="V91" s="95"/>
    </row>
    <row r="92" spans="1:23" ht="33.75" customHeight="1" x14ac:dyDescent="0.25">
      <c r="A92" s="150"/>
      <c r="B92" s="146"/>
      <c r="C92" s="143"/>
      <c r="D92" s="37" t="s">
        <v>51</v>
      </c>
      <c r="E92" s="64">
        <v>0</v>
      </c>
      <c r="F92" s="65">
        <v>0</v>
      </c>
      <c r="G92" s="19">
        <v>0</v>
      </c>
      <c r="H92" s="80"/>
      <c r="I92" s="80"/>
      <c r="J92" s="80"/>
      <c r="K92" s="80"/>
      <c r="L92" s="80"/>
      <c r="M92" s="96"/>
      <c r="N92" s="97"/>
      <c r="O92" s="97"/>
      <c r="P92" s="97"/>
      <c r="Q92" s="97"/>
      <c r="R92" s="97"/>
      <c r="S92" s="97"/>
      <c r="T92" s="97"/>
      <c r="U92" s="97"/>
      <c r="V92" s="98"/>
    </row>
    <row r="93" spans="1:23" ht="37.5" customHeight="1" x14ac:dyDescent="0.25">
      <c r="A93" s="150"/>
      <c r="B93" s="146"/>
      <c r="C93" s="143"/>
      <c r="D93" s="37" t="s">
        <v>12</v>
      </c>
      <c r="E93" s="18">
        <v>10827.5</v>
      </c>
      <c r="F93" s="41">
        <v>8659.7999999999993</v>
      </c>
      <c r="G93" s="8">
        <f>F93/E93*100</f>
        <v>79.979681366889849</v>
      </c>
      <c r="H93" s="80"/>
      <c r="I93" s="80"/>
      <c r="J93" s="80"/>
      <c r="K93" s="80"/>
      <c r="L93" s="80"/>
      <c r="M93" s="96"/>
      <c r="N93" s="97"/>
      <c r="O93" s="97"/>
      <c r="P93" s="97"/>
      <c r="Q93" s="97"/>
      <c r="R93" s="97"/>
      <c r="S93" s="97"/>
      <c r="T93" s="97"/>
      <c r="U93" s="97"/>
      <c r="V93" s="98"/>
    </row>
    <row r="94" spans="1:23" ht="32.25" customHeight="1" x14ac:dyDescent="0.25">
      <c r="A94" s="150"/>
      <c r="B94" s="147"/>
      <c r="C94" s="143"/>
      <c r="D94" s="37" t="s">
        <v>11</v>
      </c>
      <c r="E94" s="18">
        <v>335022.40000000002</v>
      </c>
      <c r="F94" s="41">
        <v>260041.7</v>
      </c>
      <c r="G94" s="8">
        <f>F94/E94*100</f>
        <v>77.619197999894922</v>
      </c>
      <c r="H94" s="80"/>
      <c r="I94" s="80"/>
      <c r="J94" s="80"/>
      <c r="K94" s="80"/>
      <c r="L94" s="80"/>
      <c r="M94" s="96"/>
      <c r="N94" s="97"/>
      <c r="O94" s="97"/>
      <c r="P94" s="97"/>
      <c r="Q94" s="97"/>
      <c r="R94" s="97"/>
      <c r="S94" s="97"/>
      <c r="T94" s="97"/>
      <c r="U94" s="97"/>
      <c r="V94" s="98"/>
    </row>
    <row r="95" spans="1:23" ht="33.75" customHeight="1" thickBot="1" x14ac:dyDescent="0.3">
      <c r="A95" s="151"/>
      <c r="B95" s="148"/>
      <c r="C95" s="144"/>
      <c r="D95" s="32" t="s">
        <v>53</v>
      </c>
      <c r="E95" s="66">
        <v>0</v>
      </c>
      <c r="F95" s="67">
        <v>0</v>
      </c>
      <c r="G95" s="17">
        <v>0</v>
      </c>
      <c r="H95" s="80"/>
      <c r="I95" s="80"/>
      <c r="J95" s="80"/>
      <c r="K95" s="80"/>
      <c r="L95" s="80"/>
      <c r="M95" s="99"/>
      <c r="N95" s="100"/>
      <c r="O95" s="100"/>
      <c r="P95" s="100"/>
      <c r="Q95" s="100"/>
      <c r="R95" s="100"/>
      <c r="S95" s="100"/>
      <c r="T95" s="100"/>
      <c r="U95" s="100"/>
      <c r="V95" s="101"/>
    </row>
    <row r="96" spans="1:23" ht="27.75" customHeight="1" x14ac:dyDescent="0.25">
      <c r="A96" s="150">
        <v>20</v>
      </c>
      <c r="B96" s="142" t="s">
        <v>34</v>
      </c>
      <c r="C96" s="142" t="s">
        <v>26</v>
      </c>
      <c r="D96" s="36" t="s">
        <v>1</v>
      </c>
      <c r="E96" s="63">
        <f>E97+E98+E99+E100</f>
        <v>24494.799999999999</v>
      </c>
      <c r="F96" s="40">
        <f>F97+F98+F99+F100</f>
        <v>24494.799999999999</v>
      </c>
      <c r="G96" s="11">
        <f t="shared" ref="G96:G111" si="3">F96/E96*100</f>
        <v>100</v>
      </c>
      <c r="H96" s="80"/>
      <c r="I96" s="80"/>
      <c r="J96" s="80"/>
      <c r="K96" s="80"/>
      <c r="L96" s="80"/>
      <c r="M96" s="93" t="s">
        <v>68</v>
      </c>
      <c r="N96" s="94"/>
      <c r="O96" s="94"/>
      <c r="P96" s="94"/>
      <c r="Q96" s="94"/>
      <c r="R96" s="94"/>
      <c r="S96" s="94"/>
      <c r="T96" s="94"/>
      <c r="U96" s="94"/>
      <c r="V96" s="95"/>
    </row>
    <row r="97" spans="1:23" ht="27.75" customHeight="1" x14ac:dyDescent="0.25">
      <c r="A97" s="150"/>
      <c r="B97" s="143"/>
      <c r="C97" s="143"/>
      <c r="D97" s="37" t="s">
        <v>51</v>
      </c>
      <c r="E97" s="64">
        <v>6701.1</v>
      </c>
      <c r="F97" s="65">
        <v>6701.1</v>
      </c>
      <c r="G97" s="19">
        <f t="shared" si="3"/>
        <v>100</v>
      </c>
      <c r="H97" s="80"/>
      <c r="I97" s="80"/>
      <c r="J97" s="80"/>
      <c r="K97" s="80"/>
      <c r="L97" s="80"/>
      <c r="M97" s="96"/>
      <c r="N97" s="97"/>
      <c r="O97" s="97"/>
      <c r="P97" s="97"/>
      <c r="Q97" s="97"/>
      <c r="R97" s="97"/>
      <c r="S97" s="97"/>
      <c r="T97" s="97"/>
      <c r="U97" s="97"/>
      <c r="V97" s="98"/>
      <c r="W97" t="s">
        <v>62</v>
      </c>
    </row>
    <row r="98" spans="1:23" ht="33" customHeight="1" x14ac:dyDescent="0.25">
      <c r="A98" s="150"/>
      <c r="B98" s="143"/>
      <c r="C98" s="143"/>
      <c r="D98" s="37" t="s">
        <v>12</v>
      </c>
      <c r="E98" s="18">
        <v>13937.4</v>
      </c>
      <c r="F98" s="41">
        <v>13937.4</v>
      </c>
      <c r="G98" s="8">
        <f t="shared" si="3"/>
        <v>100</v>
      </c>
      <c r="H98" s="80"/>
      <c r="I98" s="80"/>
      <c r="J98" s="80"/>
      <c r="K98" s="80"/>
      <c r="L98" s="80"/>
      <c r="M98" s="96"/>
      <c r="N98" s="97"/>
      <c r="O98" s="97"/>
      <c r="P98" s="97"/>
      <c r="Q98" s="97"/>
      <c r="R98" s="97"/>
      <c r="S98" s="97"/>
      <c r="T98" s="97"/>
      <c r="U98" s="97"/>
      <c r="V98" s="98"/>
    </row>
    <row r="99" spans="1:23" ht="30" customHeight="1" x14ac:dyDescent="0.25">
      <c r="A99" s="150"/>
      <c r="B99" s="143"/>
      <c r="C99" s="143"/>
      <c r="D99" s="37" t="s">
        <v>11</v>
      </c>
      <c r="E99" s="18">
        <v>1909.1</v>
      </c>
      <c r="F99" s="41">
        <v>1909.1</v>
      </c>
      <c r="G99" s="8">
        <f>F99/E99*100</f>
        <v>100</v>
      </c>
      <c r="H99" s="80"/>
      <c r="I99" s="80"/>
      <c r="J99" s="80"/>
      <c r="K99" s="80"/>
      <c r="L99" s="80"/>
      <c r="M99" s="96"/>
      <c r="N99" s="97"/>
      <c r="O99" s="97"/>
      <c r="P99" s="97"/>
      <c r="Q99" s="97"/>
      <c r="R99" s="97"/>
      <c r="S99" s="97"/>
      <c r="T99" s="97"/>
      <c r="U99" s="97"/>
      <c r="V99" s="98"/>
    </row>
    <row r="100" spans="1:23" ht="27" customHeight="1" thickBot="1" x14ac:dyDescent="0.3">
      <c r="A100" s="150"/>
      <c r="B100" s="144"/>
      <c r="C100" s="144"/>
      <c r="D100" s="32" t="s">
        <v>53</v>
      </c>
      <c r="E100" s="66">
        <v>1947.2</v>
      </c>
      <c r="F100" s="67">
        <v>1947.2</v>
      </c>
      <c r="G100" s="17">
        <f>F100/E100*100</f>
        <v>100</v>
      </c>
      <c r="H100" s="80"/>
      <c r="I100" s="80"/>
      <c r="J100" s="80"/>
      <c r="K100" s="80"/>
      <c r="L100" s="80"/>
      <c r="M100" s="99"/>
      <c r="N100" s="100"/>
      <c r="O100" s="100"/>
      <c r="P100" s="100"/>
      <c r="Q100" s="100"/>
      <c r="R100" s="100"/>
      <c r="S100" s="100"/>
      <c r="T100" s="100"/>
      <c r="U100" s="100"/>
      <c r="V100" s="101"/>
    </row>
    <row r="101" spans="1:23" ht="34.5" customHeight="1" x14ac:dyDescent="0.25">
      <c r="A101" s="180">
        <v>21</v>
      </c>
      <c r="B101" s="161" t="s">
        <v>57</v>
      </c>
      <c r="C101" s="142" t="s">
        <v>58</v>
      </c>
      <c r="D101" s="36" t="s">
        <v>1</v>
      </c>
      <c r="E101" s="76">
        <f>E102+E103+E104+E105</f>
        <v>29085.4</v>
      </c>
      <c r="F101" s="77">
        <f>F102+F103+F104+F105</f>
        <v>14290.5</v>
      </c>
      <c r="G101" s="72">
        <f>F101/E101*100</f>
        <v>49.132898292614165</v>
      </c>
      <c r="H101" s="80"/>
      <c r="I101" s="80"/>
      <c r="J101" s="80"/>
      <c r="K101" s="80"/>
      <c r="L101" s="80"/>
      <c r="M101" s="93" t="s">
        <v>61</v>
      </c>
      <c r="N101" s="165"/>
      <c r="O101" s="165"/>
      <c r="P101" s="165"/>
      <c r="Q101" s="165"/>
      <c r="R101" s="165"/>
      <c r="S101" s="165"/>
      <c r="T101" s="165"/>
      <c r="U101" s="165"/>
      <c r="V101" s="166"/>
    </row>
    <row r="102" spans="1:23" ht="29.25" customHeight="1" x14ac:dyDescent="0.25">
      <c r="A102" s="181"/>
      <c r="B102" s="162"/>
      <c r="C102" s="183"/>
      <c r="D102" s="37" t="s">
        <v>51</v>
      </c>
      <c r="E102" s="18">
        <v>0</v>
      </c>
      <c r="F102" s="41">
        <v>0</v>
      </c>
      <c r="G102" s="8">
        <v>0</v>
      </c>
      <c r="H102" s="80"/>
      <c r="I102" s="80"/>
      <c r="J102" s="80"/>
      <c r="K102" s="80"/>
      <c r="L102" s="80"/>
      <c r="M102" s="167"/>
      <c r="N102" s="168"/>
      <c r="O102" s="168"/>
      <c r="P102" s="168"/>
      <c r="Q102" s="168"/>
      <c r="R102" s="168"/>
      <c r="S102" s="168"/>
      <c r="T102" s="168"/>
      <c r="U102" s="168"/>
      <c r="V102" s="169"/>
    </row>
    <row r="103" spans="1:23" ht="34.5" customHeight="1" x14ac:dyDescent="0.25">
      <c r="A103" s="181"/>
      <c r="B103" s="162"/>
      <c r="C103" s="183"/>
      <c r="D103" s="37" t="s">
        <v>12</v>
      </c>
      <c r="E103" s="18">
        <v>1639.6</v>
      </c>
      <c r="F103" s="41">
        <v>0</v>
      </c>
      <c r="G103" s="8">
        <f t="shared" ref="G103:G105" si="4">F103/E103*100</f>
        <v>0</v>
      </c>
      <c r="H103" s="80"/>
      <c r="I103" s="80"/>
      <c r="J103" s="80"/>
      <c r="K103" s="80"/>
      <c r="L103" s="80"/>
      <c r="M103" s="167"/>
      <c r="N103" s="168"/>
      <c r="O103" s="168"/>
      <c r="P103" s="168"/>
      <c r="Q103" s="168"/>
      <c r="R103" s="168"/>
      <c r="S103" s="168"/>
      <c r="T103" s="168"/>
      <c r="U103" s="168"/>
      <c r="V103" s="169"/>
    </row>
    <row r="104" spans="1:23" ht="34.5" customHeight="1" x14ac:dyDescent="0.25">
      <c r="A104" s="181"/>
      <c r="B104" s="162"/>
      <c r="C104" s="183"/>
      <c r="D104" s="37" t="s">
        <v>11</v>
      </c>
      <c r="E104" s="18">
        <v>24955.4</v>
      </c>
      <c r="F104" s="41">
        <v>13287.7</v>
      </c>
      <c r="G104" s="8">
        <f t="shared" si="4"/>
        <v>53.245790490234576</v>
      </c>
      <c r="H104" s="80"/>
      <c r="I104" s="80"/>
      <c r="J104" s="80"/>
      <c r="K104" s="80"/>
      <c r="L104" s="80"/>
      <c r="M104" s="167"/>
      <c r="N104" s="168"/>
      <c r="O104" s="168"/>
      <c r="P104" s="168"/>
      <c r="Q104" s="168"/>
      <c r="R104" s="168"/>
      <c r="S104" s="168"/>
      <c r="T104" s="168"/>
      <c r="U104" s="168"/>
      <c r="V104" s="169"/>
    </row>
    <row r="105" spans="1:23" ht="34.5" customHeight="1" thickBot="1" x14ac:dyDescent="0.3">
      <c r="A105" s="182"/>
      <c r="B105" s="162"/>
      <c r="C105" s="184"/>
      <c r="D105" s="32" t="s">
        <v>6</v>
      </c>
      <c r="E105" s="53">
        <v>2490.4</v>
      </c>
      <c r="F105" s="50">
        <v>1002.8</v>
      </c>
      <c r="G105" s="9">
        <f t="shared" si="4"/>
        <v>40.266623835528428</v>
      </c>
      <c r="H105" s="80"/>
      <c r="I105" s="80"/>
      <c r="J105" s="80"/>
      <c r="K105" s="80"/>
      <c r="L105" s="80"/>
      <c r="M105" s="170"/>
      <c r="N105" s="171"/>
      <c r="O105" s="171"/>
      <c r="P105" s="171"/>
      <c r="Q105" s="171"/>
      <c r="R105" s="171"/>
      <c r="S105" s="171"/>
      <c r="T105" s="171"/>
      <c r="U105" s="171"/>
      <c r="V105" s="172"/>
    </row>
    <row r="106" spans="1:23" ht="37.5" x14ac:dyDescent="0.25">
      <c r="A106" s="173" t="s">
        <v>10</v>
      </c>
      <c r="B106" s="174"/>
      <c r="C106" s="154"/>
      <c r="D106" s="4" t="s">
        <v>9</v>
      </c>
      <c r="E106" s="74">
        <f>E107+E108+E109+E110+E111</f>
        <v>4847628.0004000012</v>
      </c>
      <c r="F106" s="75">
        <f>F107+F108+F109+F110+F111</f>
        <v>3001848.9136999999</v>
      </c>
      <c r="G106" s="75">
        <f t="shared" si="3"/>
        <v>61.924077372527407</v>
      </c>
      <c r="M106" s="84"/>
      <c r="N106" s="85"/>
      <c r="O106" s="85"/>
      <c r="P106" s="85"/>
      <c r="Q106" s="85"/>
      <c r="R106" s="85"/>
      <c r="S106" s="85"/>
      <c r="T106" s="85"/>
      <c r="U106" s="85"/>
      <c r="V106" s="86"/>
    </row>
    <row r="107" spans="1:23" ht="37.5" x14ac:dyDescent="0.25">
      <c r="A107" s="173"/>
      <c r="B107" s="175"/>
      <c r="C107" s="155"/>
      <c r="D107" s="5" t="s">
        <v>2</v>
      </c>
      <c r="E107" s="68">
        <f>E6+E11+E16+E21+E26+E30+E35+E40+E45+E50+E55+E60+E65+E70+E74+E79+E84+E88+E92+E97</f>
        <v>73770.5</v>
      </c>
      <c r="F107" s="69">
        <f>F6+F11+F16+F21+F26+F30+F35+F40+F45+F50+F55+F60+F65+F70+F74+F79+F84+F88+F92+F97+F102</f>
        <v>45110.6</v>
      </c>
      <c r="G107" s="69">
        <f t="shared" si="3"/>
        <v>61.149917650009144</v>
      </c>
      <c r="M107" s="87"/>
      <c r="N107" s="88"/>
      <c r="O107" s="88"/>
      <c r="P107" s="88"/>
      <c r="Q107" s="88"/>
      <c r="R107" s="88"/>
      <c r="S107" s="88"/>
      <c r="T107" s="88"/>
      <c r="U107" s="88"/>
      <c r="V107" s="89"/>
    </row>
    <row r="108" spans="1:23" ht="56.25" x14ac:dyDescent="0.25">
      <c r="A108" s="173"/>
      <c r="B108" s="175"/>
      <c r="C108" s="155"/>
      <c r="D108" s="5" t="s">
        <v>3</v>
      </c>
      <c r="E108" s="68">
        <f>E7+E12+E17+E22+E27+E31+E36+E41+E46+E51+E56+E61+E66+E71+E75+E80+E85+E89+E93+E98+E103</f>
        <v>3102470.5000000005</v>
      </c>
      <c r="F108" s="69">
        <f>F7+F12+F17+F22+F27+F31+F36+F41+F46+F51+F56+F61+F66+F71+F75+F80+F85+F89+F93+F98+F103</f>
        <v>1794240.2499999998</v>
      </c>
      <c r="G108" s="69">
        <f t="shared" si="3"/>
        <v>57.832628867865118</v>
      </c>
      <c r="M108" s="87"/>
      <c r="N108" s="88"/>
      <c r="O108" s="88"/>
      <c r="P108" s="88"/>
      <c r="Q108" s="88"/>
      <c r="R108" s="88"/>
      <c r="S108" s="88"/>
      <c r="T108" s="88"/>
      <c r="U108" s="88"/>
      <c r="V108" s="89"/>
    </row>
    <row r="109" spans="1:23" ht="56.25" x14ac:dyDescent="0.25">
      <c r="A109" s="173"/>
      <c r="B109" s="175"/>
      <c r="C109" s="155"/>
      <c r="D109" s="5" t="s">
        <v>4</v>
      </c>
      <c r="E109" s="68">
        <f>E8+E13+E18+E23+E28+E32+E37+E42+E47+E52+E57+E62+E67+E72+E76+E81+E86+E90+E94+E99+E104</f>
        <v>1661803.1004000003</v>
      </c>
      <c r="F109" s="69">
        <f>F8+F13+F18+F23+F28+F32+F37+F42+F47+F52+F57+F62+F67+F72+F76+F81+F86+F90+F94+F99+F104</f>
        <v>1157226.5637000001</v>
      </c>
      <c r="G109" s="69">
        <f t="shared" si="3"/>
        <v>69.636803747775687</v>
      </c>
      <c r="M109" s="87"/>
      <c r="N109" s="88"/>
      <c r="O109" s="88"/>
      <c r="P109" s="88"/>
      <c r="Q109" s="88"/>
      <c r="R109" s="88"/>
      <c r="S109" s="88"/>
      <c r="T109" s="88"/>
      <c r="U109" s="88"/>
      <c r="V109" s="89"/>
    </row>
    <row r="110" spans="1:23" ht="37.5" x14ac:dyDescent="0.25">
      <c r="A110" s="173"/>
      <c r="B110" s="175"/>
      <c r="C110" s="155"/>
      <c r="D110" s="6" t="s">
        <v>5</v>
      </c>
      <c r="E110" s="68">
        <f>E9+E14+E19+E33+E38+E43+E48+E53+E58+E63+E68+E82+E95+E100</f>
        <v>2895.5</v>
      </c>
      <c r="F110" s="69">
        <f>F9+F14+F19+F33+F38+F43+F48+F53+F58+F63+F68+F82+F95+F100</f>
        <v>2698</v>
      </c>
      <c r="G110" s="69">
        <f t="shared" si="3"/>
        <v>93.179070972198247</v>
      </c>
      <c r="M110" s="87"/>
      <c r="N110" s="88"/>
      <c r="O110" s="88"/>
      <c r="P110" s="88"/>
      <c r="Q110" s="88"/>
      <c r="R110" s="88"/>
      <c r="S110" s="88"/>
      <c r="T110" s="88"/>
      <c r="U110" s="88"/>
      <c r="V110" s="89"/>
    </row>
    <row r="111" spans="1:23" ht="38.25" thickBot="1" x14ac:dyDescent="0.3">
      <c r="A111" s="176"/>
      <c r="B111" s="177"/>
      <c r="C111" s="156"/>
      <c r="D111" s="7" t="s">
        <v>8</v>
      </c>
      <c r="E111" s="70">
        <f>E24+E77+E105</f>
        <v>6688.4</v>
      </c>
      <c r="F111" s="71">
        <f>F24+F77+F105</f>
        <v>2573.5</v>
      </c>
      <c r="G111" s="71">
        <f t="shared" si="3"/>
        <v>38.477064768853545</v>
      </c>
      <c r="M111" s="90"/>
      <c r="N111" s="91"/>
      <c r="O111" s="91"/>
      <c r="P111" s="91"/>
      <c r="Q111" s="91"/>
      <c r="R111" s="91"/>
      <c r="S111" s="91"/>
      <c r="T111" s="91"/>
      <c r="U111" s="91"/>
      <c r="V111" s="92"/>
    </row>
  </sheetData>
  <mergeCells count="96">
    <mergeCell ref="W78:W81"/>
    <mergeCell ref="A101:A105"/>
    <mergeCell ref="C101:C105"/>
    <mergeCell ref="A2:V2"/>
    <mergeCell ref="C91:C95"/>
    <mergeCell ref="C96:C100"/>
    <mergeCell ref="C25:C28"/>
    <mergeCell ref="C5:C9"/>
    <mergeCell ref="C44:C48"/>
    <mergeCell ref="C49:C53"/>
    <mergeCell ref="C54:C58"/>
    <mergeCell ref="C59:C63"/>
    <mergeCell ref="C64:C68"/>
    <mergeCell ref="C15:C19"/>
    <mergeCell ref="C20:C24"/>
    <mergeCell ref="C29:C33"/>
    <mergeCell ref="M101:V105"/>
    <mergeCell ref="C39:C43"/>
    <mergeCell ref="F3:G3"/>
    <mergeCell ref="A106:B111"/>
    <mergeCell ref="C69:C72"/>
    <mergeCell ref="C73:C77"/>
    <mergeCell ref="C78:C82"/>
    <mergeCell ref="C87:C90"/>
    <mergeCell ref="C83:C86"/>
    <mergeCell ref="A96:A100"/>
    <mergeCell ref="B96:B100"/>
    <mergeCell ref="A91:A95"/>
    <mergeCell ref="B91:B95"/>
    <mergeCell ref="B73:B77"/>
    <mergeCell ref="A78:A82"/>
    <mergeCell ref="B78:B82"/>
    <mergeCell ref="B101:B105"/>
    <mergeCell ref="D3:D4"/>
    <mergeCell ref="B3:B4"/>
    <mergeCell ref="E3:E4"/>
    <mergeCell ref="B29:B33"/>
    <mergeCell ref="C34:C38"/>
    <mergeCell ref="A34:A38"/>
    <mergeCell ref="B34:B38"/>
    <mergeCell ref="A10:A14"/>
    <mergeCell ref="B10:B14"/>
    <mergeCell ref="A5:A9"/>
    <mergeCell ref="B5:B9"/>
    <mergeCell ref="C106:C111"/>
    <mergeCell ref="C3:C4"/>
    <mergeCell ref="C10:C14"/>
    <mergeCell ref="A15:A19"/>
    <mergeCell ref="B15:B19"/>
    <mergeCell ref="A3:A4"/>
    <mergeCell ref="A20:A24"/>
    <mergeCell ref="B20:B24"/>
    <mergeCell ref="A39:A43"/>
    <mergeCell ref="B39:B43"/>
    <mergeCell ref="A44:A48"/>
    <mergeCell ref="B44:B48"/>
    <mergeCell ref="A49:A53"/>
    <mergeCell ref="A25:A28"/>
    <mergeCell ref="B25:B28"/>
    <mergeCell ref="A29:A33"/>
    <mergeCell ref="A87:A90"/>
    <mergeCell ref="B87:B90"/>
    <mergeCell ref="B49:B53"/>
    <mergeCell ref="B54:B58"/>
    <mergeCell ref="A54:A58"/>
    <mergeCell ref="A59:A63"/>
    <mergeCell ref="B59:B63"/>
    <mergeCell ref="A64:A68"/>
    <mergeCell ref="B64:B68"/>
    <mergeCell ref="A69:A72"/>
    <mergeCell ref="B69:B72"/>
    <mergeCell ref="A73:A77"/>
    <mergeCell ref="A83:A86"/>
    <mergeCell ref="B83:B86"/>
    <mergeCell ref="M69:V72"/>
    <mergeCell ref="M73:V77"/>
    <mergeCell ref="M59:V63"/>
    <mergeCell ref="M64:V68"/>
    <mergeCell ref="M49:V53"/>
    <mergeCell ref="M54:V58"/>
    <mergeCell ref="M106:V111"/>
    <mergeCell ref="M96:V100"/>
    <mergeCell ref="M3:V4"/>
    <mergeCell ref="M5:V9"/>
    <mergeCell ref="M10:V14"/>
    <mergeCell ref="M15:V19"/>
    <mergeCell ref="M20:V24"/>
    <mergeCell ref="M25:V28"/>
    <mergeCell ref="M29:V33"/>
    <mergeCell ref="M34:V38"/>
    <mergeCell ref="M39:V43"/>
    <mergeCell ref="M44:V48"/>
    <mergeCell ref="M87:V90"/>
    <mergeCell ref="M91:V95"/>
    <mergeCell ref="M78:V82"/>
    <mergeCell ref="M83:V86"/>
  </mergeCells>
  <phoneticPr fontId="0" type="noConversion"/>
  <printOptions horizontalCentered="1"/>
  <pageMargins left="0.19685039370078741" right="0.19685039370078741" top="0.19685039370078741" bottom="0.19685039370078741" header="0.19685039370078741" footer="0.11811023622047245"/>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MultiDVD Team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Нечаева</dc:creator>
  <cp:lastModifiedBy>Безряднова Татьяна Георшиевн</cp:lastModifiedBy>
  <cp:lastPrinted>2022-11-17T10:25:14Z</cp:lastPrinted>
  <dcterms:created xsi:type="dcterms:W3CDTF">2014-04-24T11:18:08Z</dcterms:created>
  <dcterms:modified xsi:type="dcterms:W3CDTF">2022-11-17T10:47:05Z</dcterms:modified>
</cp:coreProperties>
</file>